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panekyo\Desktop\invoice\file\"/>
    </mc:Choice>
  </mc:AlternateContent>
  <workbookProtection workbookAlgorithmName="SHA-512" workbookHashValue="ykTctZXqlmG9YDPrEozSiRdTdR8C26sJXbspbKme6911zEx5wakzSY2czAWMnXWgBaNH/ceuKowZPa8+WNGCcA==" workbookSaltValue="E0IVPbZPdFAFp7ag5msy+A==" workbookSpinCount="100000" lockStructure="1"/>
  <bookViews>
    <workbookView xWindow="-120" yWindow="-120" windowWidth="29040" windowHeight="15840" activeTab="1"/>
  </bookViews>
  <sheets>
    <sheet name="入力例" sheetId="4" r:id="rId1"/>
    <sheet name="納品書（控）" sheetId="1" r:id="rId2"/>
    <sheet name="納品書（提出用）" sheetId="2" r:id="rId3"/>
  </sheets>
  <definedNames>
    <definedName name="_xlnm.Print_Area" localSheetId="1">'納品書（控）'!$A$1:$BW$35</definedName>
    <definedName name="_xlnm.Print_Area" localSheetId="2">'納品書（提出用）'!$A$1:$BW$36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G2" i="2" l="1"/>
  <c r="BE6" i="2"/>
  <c r="BE4" i="2"/>
  <c r="BY36" i="4" l="1"/>
  <c r="BZ36" i="4" s="1"/>
  <c r="CD34" i="4"/>
  <c r="CC34" i="4"/>
  <c r="CA34" i="4"/>
  <c r="BZ34" i="4"/>
  <c r="BY34" i="4"/>
  <c r="BL34" i="4"/>
  <c r="CD33" i="4"/>
  <c r="CC33" i="4"/>
  <c r="CA33" i="4"/>
  <c r="BZ33" i="4"/>
  <c r="BY33" i="4"/>
  <c r="BL33" i="4"/>
  <c r="CD32" i="4"/>
  <c r="CC32" i="4"/>
  <c r="CA32" i="4"/>
  <c r="BZ32" i="4"/>
  <c r="BY32" i="4"/>
  <c r="BL32" i="4"/>
  <c r="CD31" i="4"/>
  <c r="CC31" i="4"/>
  <c r="CA31" i="4"/>
  <c r="BZ31" i="4"/>
  <c r="BY31" i="4"/>
  <c r="BL31" i="4"/>
  <c r="CD30" i="4"/>
  <c r="CC30" i="4"/>
  <c r="CA30" i="4"/>
  <c r="BZ30" i="4"/>
  <c r="BY30" i="4"/>
  <c r="BL30" i="4"/>
  <c r="CD29" i="4"/>
  <c r="CC29" i="4"/>
  <c r="CA29" i="4"/>
  <c r="BZ29" i="4"/>
  <c r="BY29" i="4"/>
  <c r="BL29" i="4"/>
  <c r="CD28" i="4"/>
  <c r="CC28" i="4"/>
  <c r="CA28" i="4"/>
  <c r="BZ28" i="4"/>
  <c r="BY28" i="4"/>
  <c r="BL28" i="4"/>
  <c r="CD27" i="4"/>
  <c r="CC27" i="4"/>
  <c r="CA27" i="4"/>
  <c r="BZ27" i="4"/>
  <c r="BY27" i="4"/>
  <c r="BL27" i="4"/>
  <c r="CD26" i="4"/>
  <c r="CC26" i="4"/>
  <c r="CA26" i="4"/>
  <c r="BZ26" i="4"/>
  <c r="BY26" i="4"/>
  <c r="BL26" i="4"/>
  <c r="CD25" i="4"/>
  <c r="CC25" i="4"/>
  <c r="CA25" i="4"/>
  <c r="BZ25" i="4"/>
  <c r="BY25" i="4"/>
  <c r="BL25" i="4"/>
  <c r="CD24" i="4"/>
  <c r="CC24" i="4"/>
  <c r="CA24" i="4"/>
  <c r="BZ24" i="4"/>
  <c r="BY24" i="4"/>
  <c r="CD23" i="4"/>
  <c r="CC23" i="4"/>
  <c r="CA23" i="4"/>
  <c r="BZ23" i="4"/>
  <c r="BY23" i="4"/>
  <c r="CD22" i="4"/>
  <c r="CC22" i="4"/>
  <c r="CA22" i="4"/>
  <c r="BZ22" i="4"/>
  <c r="BY22" i="4"/>
  <c r="CD21" i="4"/>
  <c r="BL21" i="4" s="1"/>
  <c r="CC21" i="4"/>
  <c r="CA21" i="4"/>
  <c r="BZ21" i="4"/>
  <c r="BY21" i="4"/>
  <c r="CD20" i="4"/>
  <c r="CC20" i="4"/>
  <c r="CA20" i="4"/>
  <c r="BZ20" i="4"/>
  <c r="BY20" i="4"/>
  <c r="Z12" i="4"/>
  <c r="CA4" i="4"/>
  <c r="BZ3" i="4"/>
  <c r="AU21" i="2"/>
  <c r="AU22" i="2"/>
  <c r="AU23" i="2"/>
  <c r="AU24" i="2"/>
  <c r="AU25" i="2"/>
  <c r="AU26" i="2"/>
  <c r="AU27" i="2"/>
  <c r="AU28" i="2"/>
  <c r="AU29" i="2"/>
  <c r="AU30" i="2"/>
  <c r="AU31" i="2"/>
  <c r="AU32" i="2"/>
  <c r="AU33" i="2"/>
  <c r="AU34" i="2"/>
  <c r="AU35" i="2"/>
  <c r="BL22" i="4" l="1"/>
  <c r="BL24" i="4"/>
  <c r="CA36" i="4"/>
  <c r="BZ19" i="4"/>
  <c r="BZ18" i="4" s="1"/>
  <c r="BL23" i="4"/>
  <c r="CA19" i="4"/>
  <c r="CA18" i="4" s="1"/>
  <c r="BL20" i="4"/>
  <c r="BX18" i="4"/>
  <c r="BR35" i="4" s="1"/>
  <c r="Z13" i="4"/>
  <c r="H21" i="2"/>
  <c r="H22" i="2"/>
  <c r="H23" i="2"/>
  <c r="H24" i="2"/>
  <c r="H25" i="2"/>
  <c r="H26" i="2"/>
  <c r="H27" i="2"/>
  <c r="H28" i="2"/>
  <c r="H29" i="2"/>
  <c r="H30" i="2"/>
  <c r="H31" i="2"/>
  <c r="H32" i="2"/>
  <c r="H33" i="2"/>
  <c r="H34" i="2"/>
  <c r="H35" i="2"/>
  <c r="CA4" i="1"/>
  <c r="BY38" i="4" l="1"/>
  <c r="AG12" i="4"/>
  <c r="AP12" i="4" s="1"/>
  <c r="Z15" i="4"/>
  <c r="AP15" i="4" s="1"/>
  <c r="AP13" i="4"/>
  <c r="AG13" i="4"/>
  <c r="AZ3" i="2"/>
  <c r="BZ3" i="1"/>
  <c r="BX18" i="1" s="1"/>
  <c r="BR35" i="1" s="1"/>
  <c r="AG15" i="4" l="1"/>
  <c r="AG16" i="4" s="1"/>
  <c r="AZ12" i="4" s="1"/>
  <c r="AP16" i="4"/>
  <c r="BH12" i="4" s="1"/>
  <c r="BR36" i="2"/>
  <c r="B4" i="2"/>
  <c r="BO12" i="4" l="1"/>
  <c r="Z12" i="1"/>
  <c r="AZ7" i="2" l="1"/>
  <c r="AZ5" i="2"/>
  <c r="AK7" i="2"/>
  <c r="Z7" i="2"/>
  <c r="BL34" i="1"/>
  <c r="BL33" i="1"/>
  <c r="BL32" i="1"/>
  <c r="BL31" i="1"/>
  <c r="BL30" i="1"/>
  <c r="BL29" i="1"/>
  <c r="BL28" i="1"/>
  <c r="BL27" i="1"/>
  <c r="BL26" i="1"/>
  <c r="BL25" i="1"/>
  <c r="AN35" i="2"/>
  <c r="AN34" i="2"/>
  <c r="AN33" i="2"/>
  <c r="AN32" i="2"/>
  <c r="AN31" i="2"/>
  <c r="AN30" i="2"/>
  <c r="AN29" i="2"/>
  <c r="AN28" i="2"/>
  <c r="AN27" i="2"/>
  <c r="AN26" i="2"/>
  <c r="AN25" i="2"/>
  <c r="AN24" i="2"/>
  <c r="AN23" i="2"/>
  <c r="AN22" i="2"/>
  <c r="BD21" i="2"/>
  <c r="BD22" i="2"/>
  <c r="BD23" i="2"/>
  <c r="BD24" i="2"/>
  <c r="BD25" i="2"/>
  <c r="BD26" i="2"/>
  <c r="BD27" i="2"/>
  <c r="BD28" i="2"/>
  <c r="BD29" i="2"/>
  <c r="BD30" i="2"/>
  <c r="BD31" i="2"/>
  <c r="BD32" i="2"/>
  <c r="BD33" i="2"/>
  <c r="BD34" i="2"/>
  <c r="BD35" i="2"/>
  <c r="N21" i="2"/>
  <c r="B19" i="2"/>
  <c r="AX35" i="2" l="1"/>
  <c r="AX34" i="2"/>
  <c r="AX33" i="2"/>
  <c r="AX32" i="2"/>
  <c r="AX31" i="2"/>
  <c r="AX30" i="2"/>
  <c r="AX29" i="2"/>
  <c r="AX28" i="2"/>
  <c r="AX27" i="2"/>
  <c r="AX26" i="2"/>
  <c r="AX25" i="2"/>
  <c r="AX24" i="2"/>
  <c r="AX23" i="2"/>
  <c r="AX22" i="2"/>
  <c r="AX21" i="2"/>
  <c r="B14" i="2"/>
  <c r="B16" i="2"/>
  <c r="B17" i="2"/>
  <c r="AN21" i="2"/>
  <c r="AB21" i="2"/>
  <c r="N22" i="2"/>
  <c r="AB22" i="2"/>
  <c r="N23" i="2"/>
  <c r="AB23" i="2"/>
  <c r="N24" i="2"/>
  <c r="AB24" i="2"/>
  <c r="N25" i="2"/>
  <c r="AB25" i="2"/>
  <c r="N26" i="2"/>
  <c r="AB26" i="2"/>
  <c r="N27" i="2"/>
  <c r="AB27" i="2"/>
  <c r="N28" i="2"/>
  <c r="AB28" i="2"/>
  <c r="N29" i="2"/>
  <c r="AB29" i="2"/>
  <c r="N30" i="2"/>
  <c r="AB30" i="2"/>
  <c r="N31" i="2"/>
  <c r="AB31" i="2"/>
  <c r="N32" i="2"/>
  <c r="AB32" i="2"/>
  <c r="N33" i="2"/>
  <c r="AB33" i="2"/>
  <c r="N34" i="2"/>
  <c r="AB34" i="2"/>
  <c r="N35" i="2"/>
  <c r="AB35" i="2"/>
  <c r="AQ7" i="2"/>
  <c r="AE7" i="2"/>
  <c r="Z5" i="2"/>
  <c r="B5" i="2"/>
  <c r="N5" i="2"/>
  <c r="CD34" i="1" l="1"/>
  <c r="CD33" i="1"/>
  <c r="CD32" i="1"/>
  <c r="CD31" i="1"/>
  <c r="CD30" i="1"/>
  <c r="CD29" i="1"/>
  <c r="CD28" i="1"/>
  <c r="CD27" i="1"/>
  <c r="CD26" i="1"/>
  <c r="CD25" i="1"/>
  <c r="CD24" i="1"/>
  <c r="BL24" i="1" s="1"/>
  <c r="CD23" i="1"/>
  <c r="CD22" i="1"/>
  <c r="CD21" i="1"/>
  <c r="CD20" i="1"/>
  <c r="CC34" i="1"/>
  <c r="BL35" i="2" s="1"/>
  <c r="CC33" i="1"/>
  <c r="CC32" i="1"/>
  <c r="CC31" i="1"/>
  <c r="CC30" i="1"/>
  <c r="BL31" i="2" s="1"/>
  <c r="CC29" i="1"/>
  <c r="BL30" i="2" s="1"/>
  <c r="CC28" i="1"/>
  <c r="BL29" i="2" s="1"/>
  <c r="CC27" i="1"/>
  <c r="CC26" i="1"/>
  <c r="CC25" i="1"/>
  <c r="CC24" i="1"/>
  <c r="CC23" i="1"/>
  <c r="CC22" i="1"/>
  <c r="CC21" i="1"/>
  <c r="CC20" i="1"/>
  <c r="BY36" i="1"/>
  <c r="Z13" i="2"/>
  <c r="BL20" i="1" l="1"/>
  <c r="BL23" i="1"/>
  <c r="BL24" i="2" s="1"/>
  <c r="BL25" i="2"/>
  <c r="BL21" i="1"/>
  <c r="BL22" i="2" s="1"/>
  <c r="BL22" i="1"/>
  <c r="BL26" i="2"/>
  <c r="BL32" i="2"/>
  <c r="BL27" i="2"/>
  <c r="BL28" i="2"/>
  <c r="BL34" i="2"/>
  <c r="BL33" i="2"/>
  <c r="BY21" i="1"/>
  <c r="BY22" i="1"/>
  <c r="BY23" i="1"/>
  <c r="BY24" i="1"/>
  <c r="BY25" i="1"/>
  <c r="BY26" i="1"/>
  <c r="BY27" i="1"/>
  <c r="BY28" i="1"/>
  <c r="BY29" i="1"/>
  <c r="BY30" i="1"/>
  <c r="BY31" i="1"/>
  <c r="BY32" i="1"/>
  <c r="BY33" i="1"/>
  <c r="BY34" i="1"/>
  <c r="BY20" i="1"/>
  <c r="BZ36" i="1"/>
  <c r="BZ21" i="1"/>
  <c r="BZ22" i="1"/>
  <c r="BZ23" i="1"/>
  <c r="BZ24" i="1"/>
  <c r="BZ25" i="1"/>
  <c r="BZ26" i="1"/>
  <c r="BZ27" i="1"/>
  <c r="BZ28" i="1"/>
  <c r="BZ29" i="1"/>
  <c r="BZ30" i="1"/>
  <c r="BZ31" i="1"/>
  <c r="BZ32" i="1"/>
  <c r="BZ33" i="1"/>
  <c r="BZ34" i="1"/>
  <c r="BZ20" i="1"/>
  <c r="BL21" i="2" l="1"/>
  <c r="BL23" i="2"/>
  <c r="AG12" i="1"/>
  <c r="AP12" i="1" s="1"/>
  <c r="Z13" i="1"/>
  <c r="BY38" i="1"/>
  <c r="BZ19" i="1"/>
  <c r="BZ18" i="1" s="1"/>
  <c r="CA34" i="1"/>
  <c r="CA33" i="1"/>
  <c r="CA32" i="1"/>
  <c r="CA31" i="1"/>
  <c r="CA30" i="1"/>
  <c r="CA29" i="1"/>
  <c r="CA28" i="1"/>
  <c r="CA27" i="1"/>
  <c r="CA26" i="1"/>
  <c r="CA25" i="1"/>
  <c r="CA24" i="1"/>
  <c r="CA23" i="1"/>
  <c r="CA22" i="1"/>
  <c r="CA21" i="1"/>
  <c r="CA20" i="1"/>
  <c r="Z14" i="2" l="1"/>
  <c r="AP13" i="1"/>
  <c r="AG13" i="1"/>
  <c r="AS30" i="2"/>
  <c r="AS24" i="2"/>
  <c r="AS35" i="2"/>
  <c r="AS29" i="2"/>
  <c r="AS23" i="2"/>
  <c r="AS34" i="2"/>
  <c r="AS28" i="2"/>
  <c r="AS22" i="2"/>
  <c r="AS33" i="2"/>
  <c r="AS27" i="2"/>
  <c r="AS21" i="2"/>
  <c r="AS32" i="2"/>
  <c r="AS26" i="2"/>
  <c r="AS31" i="2"/>
  <c r="AS25" i="2"/>
  <c r="BR19" i="2"/>
  <c r="CA19" i="1"/>
  <c r="CA18" i="1" s="1"/>
  <c r="Z15" i="1"/>
  <c r="AP15" i="1" s="1"/>
  <c r="CA36" i="1"/>
  <c r="AP16" i="1" l="1"/>
  <c r="BH12" i="1" s="1"/>
  <c r="BH13" i="2" s="1"/>
  <c r="AP16" i="2"/>
  <c r="Z16" i="2"/>
  <c r="BB35" i="2"/>
  <c r="BB29" i="2"/>
  <c r="BB23" i="2"/>
  <c r="BB34" i="2"/>
  <c r="BB28" i="2"/>
  <c r="BB22" i="2"/>
  <c r="BB27" i="2"/>
  <c r="BB33" i="2"/>
  <c r="BB32" i="2"/>
  <c r="BB26" i="2"/>
  <c r="BB31" i="2"/>
  <c r="BB25" i="2"/>
  <c r="BB30" i="2"/>
  <c r="BB24" i="2"/>
  <c r="BB21" i="2"/>
  <c r="AG15" i="1" l="1"/>
  <c r="AG16" i="1" s="1"/>
  <c r="AP14" i="2"/>
  <c r="AG14" i="2"/>
  <c r="AG13" i="2"/>
  <c r="AP13" i="2" l="1"/>
  <c r="AZ12" i="1"/>
  <c r="AG17" i="2"/>
  <c r="AG16" i="2"/>
  <c r="BO12" i="1" l="1"/>
  <c r="BO13" i="2" s="1"/>
  <c r="AZ13" i="2"/>
  <c r="AP17" i="2"/>
</calcChain>
</file>

<file path=xl/comments1.xml><?xml version="1.0" encoding="utf-8"?>
<comments xmlns="http://schemas.openxmlformats.org/spreadsheetml/2006/main">
  <authors>
    <author>Panekyo</author>
    <author>panekyo</author>
  </authors>
  <commentList>
    <comment ref="Z4" authorId="0" shapeId="0">
      <text>
        <r>
          <rPr>
            <sz val="9"/>
            <color indexed="81"/>
            <rFont val="ＭＳ Ｐゴシック"/>
            <family val="3"/>
            <charset val="128"/>
          </rPr>
          <t>返品があった現場名または倉庫名（工場名）を記入下さい。</t>
        </r>
      </text>
    </comment>
    <comment ref="B5" authorId="1" shapeId="0">
      <text>
        <r>
          <rPr>
            <sz val="9"/>
            <color indexed="81"/>
            <rFont val="MS P ゴシック"/>
            <family val="3"/>
            <charset val="128"/>
          </rPr>
          <t>通常は、返還インボイスの発行日「10/20」と入力します。複数日にわたって返品等が発生した場合には、月を入れて下さい。
例「６月分→６」と入力して下さい。
〇月分と入力した場合には、下記の【返品等明細】の「基の納品日」の欄に取引日を入れて下さい。</t>
        </r>
      </text>
    </comment>
    <comment ref="N5" authorId="1" shapeId="0">
      <text>
        <r>
          <rPr>
            <b/>
            <sz val="9"/>
            <color indexed="81"/>
            <rFont val="MS P ゴシック"/>
            <family val="3"/>
            <charset val="128"/>
          </rPr>
          <t>取引先様の処理伝票番号を入力して下さい</t>
        </r>
      </text>
    </comment>
    <comment ref="I8" authorId="1" shapeId="0">
      <text>
        <r>
          <rPr>
            <sz val="8"/>
            <color indexed="12"/>
            <rFont val="MS P ゴシック"/>
            <family val="3"/>
            <charset val="128"/>
          </rPr>
          <t>工事コードが解る場合には入力して下さい。</t>
        </r>
      </text>
    </comment>
    <comment ref="H19" authorId="1" shapeId="0">
      <text>
        <r>
          <rPr>
            <b/>
            <sz val="9"/>
            <color indexed="81"/>
            <rFont val="MS P ゴシック"/>
            <family val="3"/>
            <charset val="128"/>
          </rPr>
          <t>網掛がかかった時は入力不要です。</t>
        </r>
      </text>
    </comment>
    <comment ref="BL19" authorId="1" shapeId="0">
      <text>
        <r>
          <rPr>
            <b/>
            <sz val="9"/>
            <color indexed="81"/>
            <rFont val="MS P ゴシック"/>
            <family val="3"/>
            <charset val="128"/>
          </rPr>
          <t>小数点以下四捨五入</t>
        </r>
      </text>
    </comment>
  </commentList>
</comments>
</file>

<file path=xl/comments2.xml><?xml version="1.0" encoding="utf-8"?>
<comments xmlns="http://schemas.openxmlformats.org/spreadsheetml/2006/main">
  <authors>
    <author>Panekyo</author>
    <author>panekyo</author>
  </authors>
  <commentList>
    <comment ref="Z4" authorId="0" shapeId="0">
      <text>
        <r>
          <rPr>
            <sz val="9"/>
            <color indexed="81"/>
            <rFont val="ＭＳ Ｐゴシック"/>
            <family val="3"/>
            <charset val="128"/>
          </rPr>
          <t>返品があった現場名または倉庫名（工場名）を記入下さい。</t>
        </r>
      </text>
    </comment>
    <comment ref="B5" authorId="1" shapeId="0">
      <text>
        <r>
          <rPr>
            <sz val="9"/>
            <color indexed="81"/>
            <rFont val="MS P ゴシック"/>
            <family val="3"/>
            <charset val="128"/>
          </rPr>
          <t>通常は、返還インボイスの発行日「10/20」と入力します。複数日にわたって返品等が発生した場合には、月を入れて下さい。
例「６月分→６」と入力して下さい。
〇月分と入力した場合には、下記の【返品等明細】の「基の納品日」の欄に取引日を入れて下さい。</t>
        </r>
      </text>
    </comment>
    <comment ref="N5" authorId="1" shapeId="0">
      <text>
        <r>
          <rPr>
            <b/>
            <sz val="9"/>
            <color indexed="81"/>
            <rFont val="MS P ゴシック"/>
            <family val="3"/>
            <charset val="128"/>
          </rPr>
          <t>取引先様の処理伝票番号を入力して下さい</t>
        </r>
      </text>
    </comment>
    <comment ref="I8" authorId="1" shapeId="0">
      <text>
        <r>
          <rPr>
            <sz val="8"/>
            <color indexed="12"/>
            <rFont val="MS P ゴシック"/>
            <family val="3"/>
            <charset val="128"/>
          </rPr>
          <t>工事コードが解る場合には入力して下さい。</t>
        </r>
      </text>
    </comment>
    <comment ref="H19" authorId="1" shapeId="0">
      <text>
        <r>
          <rPr>
            <sz val="9"/>
            <color indexed="12"/>
            <rFont val="MS P ゴシック"/>
            <family val="3"/>
            <charset val="128"/>
          </rPr>
          <t>網掛がかかっている時は入力不要です。</t>
        </r>
      </text>
    </comment>
    <comment ref="BL19" authorId="1" shapeId="0">
      <text>
        <r>
          <rPr>
            <b/>
            <sz val="9"/>
            <color indexed="81"/>
            <rFont val="MS P ゴシック"/>
            <family val="3"/>
            <charset val="128"/>
          </rPr>
          <t>小数点以下四捨五入</t>
        </r>
      </text>
    </comment>
  </commentList>
</comments>
</file>

<file path=xl/comments3.xml><?xml version="1.0" encoding="utf-8"?>
<comments xmlns="http://schemas.openxmlformats.org/spreadsheetml/2006/main">
  <authors>
    <author>panekyo</author>
  </authors>
  <commentList>
    <comment ref="H20" authorId="0" shapeId="0">
      <text>
        <r>
          <rPr>
            <b/>
            <sz val="9"/>
            <color indexed="81"/>
            <rFont val="MS P ゴシック"/>
            <family val="3"/>
            <charset val="128"/>
          </rPr>
          <t>網掛がかかった時は入力不要です。</t>
        </r>
      </text>
    </comment>
  </commentList>
</comments>
</file>

<file path=xl/sharedStrings.xml><?xml version="1.0" encoding="utf-8"?>
<sst xmlns="http://schemas.openxmlformats.org/spreadsheetml/2006/main" count="131" uniqueCount="60">
  <si>
    <t>登録番号</t>
    <rPh sb="0" eb="2">
      <t>トウロク</t>
    </rPh>
    <rPh sb="2" eb="4">
      <t>バンゴウ</t>
    </rPh>
    <phoneticPr fontId="3"/>
  </si>
  <si>
    <t>組合使用欄</t>
    <rPh sb="0" eb="2">
      <t>クミアイ</t>
    </rPh>
    <rPh sb="2" eb="5">
      <t>シヨウラン</t>
    </rPh>
    <phoneticPr fontId="3"/>
  </si>
  <si>
    <t>送り先名</t>
    <rPh sb="0" eb="1">
      <t>オク</t>
    </rPh>
    <rPh sb="2" eb="3">
      <t>サキ</t>
    </rPh>
    <rPh sb="3" eb="4">
      <t>メイ</t>
    </rPh>
    <phoneticPr fontId="5"/>
  </si>
  <si>
    <t>規 格 ・ サ イ ズ</t>
    <rPh sb="0" eb="1">
      <t>タダシ</t>
    </rPh>
    <rPh sb="2" eb="3">
      <t>カク</t>
    </rPh>
    <phoneticPr fontId="5"/>
  </si>
  <si>
    <t>数　　量</t>
    <phoneticPr fontId="3"/>
  </si>
  <si>
    <t>単位</t>
    <rPh sb="0" eb="2">
      <t>タンイ</t>
    </rPh>
    <phoneticPr fontId="5"/>
  </si>
  <si>
    <t>税率</t>
    <rPh sb="0" eb="2">
      <t>ゼイリツ</t>
    </rPh>
    <phoneticPr fontId="3"/>
  </si>
  <si>
    <t>金額（税抜）</t>
    <rPh sb="0" eb="1">
      <t>キン</t>
    </rPh>
    <rPh sb="1" eb="2">
      <t>ガク</t>
    </rPh>
    <rPh sb="3" eb="4">
      <t>ゼイ</t>
    </rPh>
    <rPh sb="4" eb="5">
      <t>ヌキ</t>
    </rPh>
    <phoneticPr fontId="5"/>
  </si>
  <si>
    <t>得意先CD</t>
    <rPh sb="0" eb="2">
      <t>トクイ</t>
    </rPh>
    <rPh sb="2" eb="3">
      <t>サキ</t>
    </rPh>
    <phoneticPr fontId="3"/>
  </si>
  <si>
    <t>工事CD</t>
    <rPh sb="0" eb="2">
      <t>コウジ</t>
    </rPh>
    <phoneticPr fontId="5"/>
  </si>
  <si>
    <t>印</t>
    <rPh sb="0" eb="1">
      <t>イン</t>
    </rPh>
    <phoneticPr fontId="3"/>
  </si>
  <si>
    <t>消費税額</t>
    <rPh sb="0" eb="3">
      <t>ショウヒゼイ</t>
    </rPh>
    <rPh sb="3" eb="4">
      <t>ガク</t>
    </rPh>
    <phoneticPr fontId="3"/>
  </si>
  <si>
    <t>納品合計</t>
    <rPh sb="0" eb="2">
      <t>ノウヒン</t>
    </rPh>
    <rPh sb="2" eb="4">
      <t>ゴウケイ</t>
    </rPh>
    <phoneticPr fontId="3"/>
  </si>
  <si>
    <t>伝票番号</t>
    <rPh sb="0" eb="2">
      <t>デンピョウ</t>
    </rPh>
    <rPh sb="2" eb="4">
      <t>バンゴウ</t>
    </rPh>
    <phoneticPr fontId="3"/>
  </si>
  <si>
    <t xml:space="preserve"> 会社名</t>
    <rPh sb="1" eb="3">
      <t>カイシャ</t>
    </rPh>
    <phoneticPr fontId="3"/>
  </si>
  <si>
    <t>当月請求（納品）金額　税別情報</t>
    <phoneticPr fontId="3"/>
  </si>
  <si>
    <t>納品金額</t>
    <rPh sb="0" eb="2">
      <t>ノウヒン</t>
    </rPh>
    <rPh sb="2" eb="4">
      <t>キンガク</t>
    </rPh>
    <phoneticPr fontId="3"/>
  </si>
  <si>
    <t>消費税</t>
    <rPh sb="0" eb="3">
      <t>ショウヒゼイ</t>
    </rPh>
    <phoneticPr fontId="3"/>
  </si>
  <si>
    <t>合計</t>
    <rPh sb="0" eb="2">
      <t>ゴウケイ</t>
    </rPh>
    <phoneticPr fontId="3"/>
  </si>
  <si>
    <t>取引先使用欄　備考</t>
    <rPh sb="0" eb="3">
      <t>トリヒキサキ</t>
    </rPh>
    <rPh sb="3" eb="5">
      <t>シヨウ</t>
    </rPh>
    <rPh sb="5" eb="6">
      <t>ラン</t>
    </rPh>
    <rPh sb="7" eb="9">
      <t>ビコウ</t>
    </rPh>
    <phoneticPr fontId="3"/>
  </si>
  <si>
    <t>納品書番号</t>
    <rPh sb="0" eb="3">
      <t>ノウヒンショ</t>
    </rPh>
    <rPh sb="3" eb="5">
      <t>バンゴウ</t>
    </rPh>
    <phoneticPr fontId="3"/>
  </si>
  <si>
    <t>品 　名</t>
    <rPh sb="0" eb="1">
      <t>シナ</t>
    </rPh>
    <rPh sb="3" eb="4">
      <t>メイ</t>
    </rPh>
    <phoneticPr fontId="5"/>
  </si>
  <si>
    <t>品目コード</t>
    <rPh sb="0" eb="2">
      <t>ヒンモク</t>
    </rPh>
    <phoneticPr fontId="3"/>
  </si>
  <si>
    <t>→消費税率の算出</t>
    <rPh sb="1" eb="4">
      <t>ショウヒゼイ</t>
    </rPh>
    <rPh sb="4" eb="5">
      <t>リツ</t>
    </rPh>
    <rPh sb="6" eb="8">
      <t>サンシュツ</t>
    </rPh>
    <phoneticPr fontId="3"/>
  </si>
  <si>
    <t>※太枠欄（うすい緑の網掛）は、パネ協が使用するスペースです。</t>
    <rPh sb="1" eb="3">
      <t>フトワク</t>
    </rPh>
    <rPh sb="3" eb="4">
      <t>ラン</t>
    </rPh>
    <rPh sb="8" eb="9">
      <t>ミドリ</t>
    </rPh>
    <rPh sb="10" eb="12">
      <t>アミガケ</t>
    </rPh>
    <rPh sb="17" eb="18">
      <t>キョウ</t>
    </rPh>
    <rPh sb="19" eb="21">
      <t>シヨウ</t>
    </rPh>
    <phoneticPr fontId="3"/>
  </si>
  <si>
    <t>数量端数処理</t>
    <rPh sb="0" eb="2">
      <t>スウリョウ</t>
    </rPh>
    <rPh sb="2" eb="4">
      <t>ハスウ</t>
    </rPh>
    <rPh sb="4" eb="6">
      <t>ショリ</t>
    </rPh>
    <phoneticPr fontId="3"/>
  </si>
  <si>
    <t>単価端数処理</t>
    <rPh sb="0" eb="2">
      <t>タンカ</t>
    </rPh>
    <rPh sb="2" eb="6">
      <t>ハスウショリ</t>
    </rPh>
    <phoneticPr fontId="3"/>
  </si>
  <si>
    <t>納品額合計(税込)</t>
    <rPh sb="0" eb="2">
      <t>ノウヒン</t>
    </rPh>
    <rPh sb="2" eb="3">
      <t>ガク</t>
    </rPh>
    <rPh sb="3" eb="5">
      <t>ゴウケイ</t>
    </rPh>
    <rPh sb="6" eb="8">
      <t>ゼイコ</t>
    </rPh>
    <phoneticPr fontId="3"/>
  </si>
  <si>
    <t>当月納品金額　税別情報</t>
    <phoneticPr fontId="3"/>
  </si>
  <si>
    <t>記事欄（現場直送の場合は、正式工事名称を記入下さい）</t>
    <rPh sb="0" eb="3">
      <t>キジラン</t>
    </rPh>
    <rPh sb="4" eb="6">
      <t>ゲンバ</t>
    </rPh>
    <rPh sb="6" eb="8">
      <t>チョクソウ</t>
    </rPh>
    <rPh sb="9" eb="11">
      <t>バアイ</t>
    </rPh>
    <rPh sb="13" eb="15">
      <t>セイシキ</t>
    </rPh>
    <rPh sb="15" eb="19">
      <t>コウジメイショウ</t>
    </rPh>
    <rPh sb="20" eb="22">
      <t>キニュウ</t>
    </rPh>
    <rPh sb="22" eb="23">
      <t>クダ</t>
    </rPh>
    <phoneticPr fontId="3"/>
  </si>
  <si>
    <t>組合使用欄</t>
    <phoneticPr fontId="3"/>
  </si>
  <si>
    <t>単 価</t>
    <rPh sb="0" eb="1">
      <t>タン</t>
    </rPh>
    <rPh sb="2" eb="3">
      <t>アタイ</t>
    </rPh>
    <phoneticPr fontId="5"/>
  </si>
  <si>
    <t>数　量</t>
    <phoneticPr fontId="3"/>
  </si>
  <si>
    <t xml:space="preserve"> 住  所</t>
    <rPh sb="1" eb="2">
      <t>ジュウ</t>
    </rPh>
    <rPh sb="4" eb="5">
      <t>ショ</t>
    </rPh>
    <phoneticPr fontId="3"/>
  </si>
  <si>
    <t>→金額欄の合計</t>
    <rPh sb="1" eb="3">
      <t>キンガク</t>
    </rPh>
    <rPh sb="3" eb="4">
      <t>ラン</t>
    </rPh>
    <rPh sb="5" eb="7">
      <t>ゴウケイ</t>
    </rPh>
    <phoneticPr fontId="3"/>
  </si>
  <si>
    <t>住  所</t>
    <rPh sb="0" eb="1">
      <t>ジュウ</t>
    </rPh>
    <rPh sb="3" eb="4">
      <t>ショ</t>
    </rPh>
    <phoneticPr fontId="3"/>
  </si>
  <si>
    <t>会社名</t>
    <rPh sb="0" eb="2">
      <t>カイシャ</t>
    </rPh>
    <phoneticPr fontId="3"/>
  </si>
  <si>
    <t>受発注No.</t>
  </si>
  <si>
    <t>仕入先CD</t>
    <rPh sb="0" eb="3">
      <t>シイレサキ</t>
    </rPh>
    <phoneticPr fontId="3"/>
  </si>
  <si>
    <t>返品等明細</t>
    <rPh sb="0" eb="2">
      <t>ヘンピン</t>
    </rPh>
    <rPh sb="2" eb="3">
      <t>トウ</t>
    </rPh>
    <rPh sb="3" eb="5">
      <t>メイサイ</t>
    </rPh>
    <phoneticPr fontId="3"/>
  </si>
  <si>
    <t>合板</t>
    <rPh sb="0" eb="2">
      <t>ゴウハン</t>
    </rPh>
    <phoneticPr fontId="3"/>
  </si>
  <si>
    <t>単板</t>
    <rPh sb="0" eb="2">
      <t>タンパン</t>
    </rPh>
    <phoneticPr fontId="3"/>
  </si>
  <si>
    <t xml:space="preserve">  日本住宅パネル工業協同組合  御中 </t>
    <rPh sb="2" eb="4">
      <t>ニホン</t>
    </rPh>
    <rPh sb="4" eb="6">
      <t>ジュウタク</t>
    </rPh>
    <rPh sb="9" eb="11">
      <t>コウギョウ</t>
    </rPh>
    <rPh sb="11" eb="13">
      <t>キョウドウ</t>
    </rPh>
    <rPh sb="13" eb="15">
      <t>クミアイ</t>
    </rPh>
    <rPh sb="17" eb="19">
      <t>オンチュウ</t>
    </rPh>
    <phoneticPr fontId="5"/>
  </si>
  <si>
    <t xml:space="preserve">   日本住宅パネル工業協同組合  御中  </t>
    <rPh sb="3" eb="5">
      <t>ニホン</t>
    </rPh>
    <rPh sb="5" eb="7">
      <t>ジュウタク</t>
    </rPh>
    <rPh sb="10" eb="12">
      <t>コウギョウ</t>
    </rPh>
    <rPh sb="12" eb="14">
      <t>キョウドウ</t>
    </rPh>
    <rPh sb="14" eb="16">
      <t>クミアイ</t>
    </rPh>
    <rPh sb="18" eb="20">
      <t>オンチュウ</t>
    </rPh>
    <phoneticPr fontId="5"/>
  </si>
  <si>
    <r>
      <t>納　品　書　</t>
    </r>
    <r>
      <rPr>
        <b/>
        <sz val="14"/>
        <rFont val="ＭＳ Ｐ明朝"/>
        <family val="1"/>
        <charset val="128"/>
      </rPr>
      <t>（返還専用）</t>
    </r>
    <rPh sb="0" eb="1">
      <t>オサム</t>
    </rPh>
    <rPh sb="2" eb="3">
      <t>シナ</t>
    </rPh>
    <rPh sb="4" eb="5">
      <t>ショ</t>
    </rPh>
    <rPh sb="7" eb="9">
      <t>ヘンカン</t>
    </rPh>
    <rPh sb="9" eb="11">
      <t>センヨウ</t>
    </rPh>
    <phoneticPr fontId="5"/>
  </si>
  <si>
    <r>
      <t>納　品　書</t>
    </r>
    <r>
      <rPr>
        <b/>
        <sz val="14"/>
        <rFont val="ＭＳ Ｐ明朝"/>
        <family val="1"/>
        <charset val="128"/>
      </rPr>
      <t>　（返還専用　控）</t>
    </r>
    <rPh sb="0" eb="1">
      <t>オサム</t>
    </rPh>
    <rPh sb="2" eb="3">
      <t>シナ</t>
    </rPh>
    <rPh sb="4" eb="5">
      <t>ショ</t>
    </rPh>
    <rPh sb="7" eb="9">
      <t>ヘンカン</t>
    </rPh>
    <rPh sb="9" eb="11">
      <t>センヨウ</t>
    </rPh>
    <rPh sb="12" eb="13">
      <t>ヒカ</t>
    </rPh>
    <phoneticPr fontId="5"/>
  </si>
  <si>
    <t>基の納品日</t>
    <rPh sb="0" eb="1">
      <t>モト</t>
    </rPh>
    <rPh sb="2" eb="5">
      <t>ノウヒンビ</t>
    </rPh>
    <phoneticPr fontId="3"/>
  </si>
  <si>
    <t>基準日</t>
    <rPh sb="0" eb="3">
      <t>キジュンビ</t>
    </rPh>
    <phoneticPr fontId="3"/>
  </si>
  <si>
    <t>今日</t>
    <rPh sb="0" eb="2">
      <t>キョウ</t>
    </rPh>
    <phoneticPr fontId="3"/>
  </si>
  <si>
    <t>木材</t>
    <rPh sb="0" eb="2">
      <t>モクザイ</t>
    </rPh>
    <phoneticPr fontId="3"/>
  </si>
  <si>
    <t>枚</t>
    <rPh sb="0" eb="1">
      <t>マイ</t>
    </rPh>
    <phoneticPr fontId="3"/>
  </si>
  <si>
    <t>納品企業情報</t>
    <rPh sb="0" eb="2">
      <t>ノウヒン</t>
    </rPh>
    <rPh sb="2" eb="4">
      <t>キギョウ</t>
    </rPh>
    <rPh sb="4" eb="6">
      <t>ジョウホウ</t>
    </rPh>
    <phoneticPr fontId="3"/>
  </si>
  <si>
    <t>〇 廃　棄</t>
    <rPh sb="2" eb="3">
      <t>ハイ</t>
    </rPh>
    <rPh sb="4" eb="5">
      <t>キ</t>
    </rPh>
    <phoneticPr fontId="3"/>
  </si>
  <si>
    <t>〇 返　却</t>
    <rPh sb="2" eb="3">
      <t>カエ</t>
    </rPh>
    <rPh sb="4" eb="5">
      <t>キャク</t>
    </rPh>
    <phoneticPr fontId="3"/>
  </si>
  <si>
    <t>8月分出精値引き</t>
    <rPh sb="1" eb="2">
      <t>ガツ</t>
    </rPh>
    <rPh sb="2" eb="3">
      <t>ブン</t>
    </rPh>
    <rPh sb="3" eb="5">
      <t>シュッセイ</t>
    </rPh>
    <rPh sb="5" eb="7">
      <t>ネビ</t>
    </rPh>
    <phoneticPr fontId="3"/>
  </si>
  <si>
    <t>立</t>
    <rPh sb="0" eb="1">
      <t>リュウ</t>
    </rPh>
    <phoneticPr fontId="3"/>
  </si>
  <si>
    <t>印不要</t>
    <rPh sb="0" eb="1">
      <t>イン</t>
    </rPh>
    <rPh sb="1" eb="3">
      <t>フヨウ</t>
    </rPh>
    <phoneticPr fontId="3"/>
  </si>
  <si>
    <t>塩ビシート</t>
    <rPh sb="0" eb="1">
      <t>エン</t>
    </rPh>
    <phoneticPr fontId="3"/>
  </si>
  <si>
    <t>ｍ</t>
    <phoneticPr fontId="3"/>
  </si>
  <si>
    <t>返還日（月）</t>
    <rPh sb="0" eb="2">
      <t>ヘンカン</t>
    </rPh>
    <rPh sb="2" eb="3">
      <t>ビ</t>
    </rPh>
    <rPh sb="4" eb="5">
      <t>ツキ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</si>
</sst>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yy&quot;年&quot;mm&quot;月&quot;dd&quot;日&quot;"/>
    <numFmt numFmtId="177" formatCode="[=0]&quot;&quot;;00000000"/>
    <numFmt numFmtId="178" formatCode="[=0]&quot;&quot;;0000\-000"/>
    <numFmt numFmtId="179" formatCode="#,##0.0000;[Red]\-#,##0.0000;"/>
    <numFmt numFmtId="180" formatCode="#,##0.00;[Red]\-#,##0.00;"/>
    <numFmt numFmtId="181" formatCode="#,##0;[Red]\-#,##0;"/>
    <numFmt numFmtId="182" formatCode="#,##0;[Red]\▲#,##0"/>
    <numFmt numFmtId="183" formatCode="[=0]&quot;&quot;;000000000"/>
    <numFmt numFmtId="184" formatCode="General\%&quot;対&quot;&quot;象&quot;"/>
    <numFmt numFmtId="185" formatCode="General\%"/>
    <numFmt numFmtId="186" formatCode="yyyy&quot;年&quot;mm&quot;月&quot;dd&quot;日&quot;"/>
    <numFmt numFmtId="187" formatCode="00_ "/>
    <numFmt numFmtId="188" formatCode="0000_ "/>
    <numFmt numFmtId="189" formatCode="#,##0\ ;[Red]\▲#,##0\ "/>
    <numFmt numFmtId="190" formatCode="\T\ 0\-0000\-0000\-0000"/>
    <numFmt numFmtId="191" formatCode="&quot;〒&quot;\ 000\-0000"/>
    <numFmt numFmtId="192" formatCode="yy&quot;年&quot;mm&quot;月&quot;dd&quot;日&quot;;@"/>
    <numFmt numFmtId="193" formatCode="00000000"/>
  </numFmts>
  <fonts count="52">
    <font>
      <sz val="11"/>
      <color theme="1"/>
      <name val="ＭＳ ゴシック"/>
      <family val="2"/>
      <charset val="128"/>
    </font>
    <font>
      <sz val="11"/>
      <color theme="1"/>
      <name val="ＭＳ ゴシック"/>
      <family val="2"/>
      <charset val="128"/>
    </font>
    <font>
      <sz val="10"/>
      <name val="ＭＳ Ｐ明朝"/>
      <family val="1"/>
      <charset val="128"/>
    </font>
    <font>
      <sz val="6"/>
      <name val="ＭＳ ゴシック"/>
      <family val="2"/>
      <charset val="128"/>
    </font>
    <font>
      <b/>
      <sz val="10.5"/>
      <name val="ＭＳ Ｐ明朝"/>
      <family val="1"/>
      <charset val="128"/>
    </font>
    <font>
      <sz val="6"/>
      <name val="ＭＳ Ｐゴシック"/>
      <family val="3"/>
      <charset val="128"/>
    </font>
    <font>
      <b/>
      <sz val="12"/>
      <name val="ＭＳ Ｐ明朝"/>
      <family val="1"/>
      <charset val="128"/>
    </font>
    <font>
      <sz val="9"/>
      <name val="ＭＳ Ｐ明朝"/>
      <family val="1"/>
      <charset val="128"/>
    </font>
    <font>
      <b/>
      <sz val="10"/>
      <name val="ＭＳ Ｐ明朝"/>
      <family val="1"/>
      <charset val="128"/>
    </font>
    <font>
      <sz val="11"/>
      <name val="ＭＳ Ｐ明朝"/>
      <family val="1"/>
      <charset val="128"/>
    </font>
    <font>
      <sz val="9"/>
      <color indexed="81"/>
      <name val="ＭＳ Ｐゴシック"/>
      <family val="3"/>
      <charset val="128"/>
    </font>
    <font>
      <b/>
      <sz val="11"/>
      <name val="ＭＳ Ｐ明朝"/>
      <family val="1"/>
      <charset val="128"/>
    </font>
    <font>
      <sz val="11"/>
      <color theme="1"/>
      <name val="ＭＳ Ｐゴシック"/>
      <family val="3"/>
      <charset val="128"/>
    </font>
    <font>
      <sz val="10"/>
      <color rgb="FF000000"/>
      <name val="ＭＳ Ｐゴシック"/>
      <family val="3"/>
      <charset val="128"/>
    </font>
    <font>
      <sz val="11"/>
      <color rgb="FF000000"/>
      <name val="ＭＳ Ｐゴシック"/>
      <family val="3"/>
      <charset val="128"/>
    </font>
    <font>
      <sz val="10"/>
      <color theme="1"/>
      <name val="ＭＳ Ｐゴシック"/>
      <family val="3"/>
      <charset val="128"/>
    </font>
    <font>
      <sz val="10"/>
      <color theme="0" tint="-0.14999847407452621"/>
      <name val="ＭＳ Ｐゴシック"/>
      <family val="3"/>
      <charset val="128"/>
    </font>
    <font>
      <b/>
      <sz val="14"/>
      <color rgb="FF000000"/>
      <name val="ＭＳ Ｐゴシック"/>
      <family val="3"/>
      <charset val="128"/>
    </font>
    <font>
      <b/>
      <sz val="12"/>
      <color rgb="FF000000"/>
      <name val="ＭＳ Ｐゴシック"/>
      <family val="3"/>
      <charset val="128"/>
    </font>
    <font>
      <b/>
      <sz val="10"/>
      <color rgb="FF000000"/>
      <name val="ＭＳ Ｐゴシック"/>
      <family val="3"/>
      <charset val="128"/>
    </font>
    <font>
      <b/>
      <sz val="16"/>
      <name val="ＭＳ Ｐ明朝"/>
      <family val="1"/>
      <charset val="128"/>
    </font>
    <font>
      <sz val="14"/>
      <color rgb="FF000000"/>
      <name val="ＭＳ Ｐゴシック"/>
      <family val="3"/>
      <charset val="128"/>
    </font>
    <font>
      <b/>
      <sz val="9"/>
      <color rgb="FFFF0000"/>
      <name val="ＭＳ Ｐ明朝"/>
      <family val="1"/>
      <charset val="128"/>
    </font>
    <font>
      <sz val="10"/>
      <color rgb="FF000000"/>
      <name val="ＭＳ Ｐ明朝"/>
      <family val="1"/>
      <charset val="128"/>
    </font>
    <font>
      <sz val="10"/>
      <name val="ＭＳ Ｐゴシック"/>
      <family val="3"/>
      <charset val="128"/>
    </font>
    <font>
      <b/>
      <sz val="11"/>
      <name val="ＭＳ Ｐゴシック"/>
      <family val="3"/>
      <charset val="128"/>
    </font>
    <font>
      <b/>
      <sz val="12"/>
      <color theme="1"/>
      <name val="ＭＳ Ｐゴシック"/>
      <family val="3"/>
      <charset val="128"/>
    </font>
    <font>
      <b/>
      <sz val="10"/>
      <color theme="0"/>
      <name val="ＭＳ Ｐ明朝"/>
      <family val="1"/>
      <charset val="128"/>
    </font>
    <font>
      <b/>
      <sz val="10"/>
      <color theme="1"/>
      <name val="ＭＳ Ｐゴシック"/>
      <family val="3"/>
      <charset val="128"/>
    </font>
    <font>
      <sz val="9"/>
      <color rgb="FFFF0000"/>
      <name val="ＭＳ Ｐ明朝"/>
      <family val="1"/>
      <charset val="128"/>
    </font>
    <font>
      <b/>
      <sz val="18"/>
      <name val="ＭＳ Ｐ明朝"/>
      <family val="1"/>
      <charset val="128"/>
    </font>
    <font>
      <sz val="9.5"/>
      <name val="ＭＳ Ｐ明朝"/>
      <family val="1"/>
      <charset val="128"/>
    </font>
    <font>
      <sz val="10"/>
      <color rgb="FF000000"/>
      <name val="ＭＳ 明朝"/>
      <family val="1"/>
      <charset val="128"/>
    </font>
    <font>
      <b/>
      <sz val="10"/>
      <color theme="1"/>
      <name val="ＭＳ ゴシック"/>
      <family val="3"/>
      <charset val="128"/>
    </font>
    <font>
      <sz val="11"/>
      <color rgb="FF000000"/>
      <name val="ＭＳ Ｐ明朝"/>
      <family val="1"/>
      <charset val="128"/>
    </font>
    <font>
      <sz val="11"/>
      <color theme="1"/>
      <name val="ＭＳ Ｐ明朝"/>
      <family val="1"/>
      <charset val="128"/>
    </font>
    <font>
      <b/>
      <sz val="12"/>
      <color rgb="FF000000"/>
      <name val="ＭＳ Ｐ明朝"/>
      <family val="1"/>
      <charset val="128"/>
    </font>
    <font>
      <b/>
      <sz val="12"/>
      <color theme="1"/>
      <name val="ＭＳ Ｐ明朝"/>
      <family val="1"/>
      <charset val="128"/>
    </font>
    <font>
      <sz val="10"/>
      <color theme="1"/>
      <name val="ＭＳ Ｐ明朝"/>
      <family val="1"/>
      <charset val="128"/>
    </font>
    <font>
      <sz val="14"/>
      <color rgb="FF000000"/>
      <name val="ＭＳ Ｐ明朝"/>
      <family val="1"/>
      <charset val="128"/>
    </font>
    <font>
      <sz val="10"/>
      <color theme="0" tint="-0.14999847407452621"/>
      <name val="ＭＳ Ｐ明朝"/>
      <family val="1"/>
      <charset val="128"/>
    </font>
    <font>
      <b/>
      <sz val="14"/>
      <color rgb="FF000000"/>
      <name val="ＭＳ Ｐ明朝"/>
      <family val="1"/>
      <charset val="128"/>
    </font>
    <font>
      <b/>
      <sz val="10"/>
      <color rgb="FF000000"/>
      <name val="ＭＳ Ｐ明朝"/>
      <family val="1"/>
      <charset val="128"/>
    </font>
    <font>
      <b/>
      <sz val="9"/>
      <color indexed="81"/>
      <name val="MS P ゴシック"/>
      <family val="3"/>
      <charset val="128"/>
    </font>
    <font>
      <sz val="10.5"/>
      <name val="ＭＳ Ｐ明朝"/>
      <family val="1"/>
      <charset val="128"/>
    </font>
    <font>
      <b/>
      <u/>
      <sz val="12"/>
      <name val="ＭＳ Ｐ明朝"/>
      <family val="1"/>
      <charset val="128"/>
    </font>
    <font>
      <b/>
      <sz val="14"/>
      <name val="ＭＳ Ｐ明朝"/>
      <family val="1"/>
      <charset val="128"/>
    </font>
    <font>
      <sz val="9"/>
      <color indexed="81"/>
      <name val="MS P ゴシック"/>
      <family val="3"/>
      <charset val="128"/>
    </font>
    <font>
      <b/>
      <sz val="11"/>
      <color rgb="FFFF0000"/>
      <name val="ＭＳ Ｐ明朝"/>
      <family val="1"/>
      <charset val="128"/>
    </font>
    <font>
      <sz val="10"/>
      <color theme="1"/>
      <name val="ＭＳ ゴシック"/>
      <family val="2"/>
      <charset val="128"/>
    </font>
    <font>
      <sz val="8"/>
      <color indexed="12"/>
      <name val="MS P ゴシック"/>
      <family val="3"/>
      <charset val="128"/>
    </font>
    <font>
      <sz val="9"/>
      <color indexed="12"/>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C000"/>
        <bgColor indexed="64"/>
      </patternFill>
    </fill>
    <fill>
      <patternFill patternType="solid">
        <fgColor theme="0"/>
        <bgColor rgb="FF000000"/>
      </patternFill>
    </fill>
    <fill>
      <patternFill patternType="lightGray">
        <fgColor theme="9" tint="0.39994506668294322"/>
        <bgColor theme="0"/>
      </patternFill>
    </fill>
    <fill>
      <patternFill patternType="solid">
        <fgColor theme="7" tint="0.79998168889431442"/>
        <bgColor indexed="64"/>
      </patternFill>
    </fill>
    <fill>
      <patternFill patternType="solid">
        <fgColor rgb="FFFFD5F7"/>
        <bgColor indexed="64"/>
      </patternFill>
    </fill>
    <fill>
      <patternFill patternType="solid">
        <fgColor rgb="FFF779D3"/>
        <bgColor indexed="64"/>
      </patternFill>
    </fill>
    <fill>
      <patternFill patternType="lightGray">
        <fgColor rgb="FFFFD5F7"/>
        <bgColor rgb="FFFFD5F7"/>
      </patternFill>
    </fill>
    <fill>
      <patternFill patternType="lightGray">
        <fgColor rgb="FFFFD5F7"/>
        <bgColor theme="0"/>
      </patternFill>
    </fill>
    <fill>
      <patternFill patternType="lightGray">
        <fgColor rgb="FFFFD5F7"/>
      </patternFill>
    </fill>
  </fills>
  <borders count="153">
    <border>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hair">
        <color indexed="64"/>
      </bottom>
      <diagonal/>
    </border>
    <border>
      <left/>
      <right style="thick">
        <color indexed="64"/>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ck">
        <color indexed="64"/>
      </left>
      <right/>
      <top style="thin">
        <color indexed="64"/>
      </top>
      <bottom/>
      <diagonal/>
    </border>
    <border>
      <left/>
      <right style="thin">
        <color indexed="64"/>
      </right>
      <top/>
      <bottom style="thick">
        <color indexed="64"/>
      </bottom>
      <diagonal/>
    </border>
    <border>
      <left style="thin">
        <color indexed="64"/>
      </left>
      <right/>
      <top/>
      <bottom style="thick">
        <color indexed="64"/>
      </bottom>
      <diagonal/>
    </border>
    <border>
      <left/>
      <right/>
      <top style="medium">
        <color indexed="64"/>
      </top>
      <bottom style="medium">
        <color theme="2" tint="-0.749961851863155"/>
      </bottom>
      <diagonal/>
    </border>
    <border>
      <left/>
      <right style="thin">
        <color indexed="64"/>
      </right>
      <top style="medium">
        <color indexed="64"/>
      </top>
      <bottom style="medium">
        <color theme="2" tint="-0.749961851863155"/>
      </bottom>
      <diagonal/>
    </border>
    <border>
      <left style="thin">
        <color indexed="64"/>
      </left>
      <right/>
      <top style="medium">
        <color indexed="64"/>
      </top>
      <bottom style="medium">
        <color theme="2" tint="-0.749961851863155"/>
      </bottom>
      <diagonal/>
    </border>
    <border>
      <left style="thick">
        <color indexed="64"/>
      </left>
      <right/>
      <top style="thick">
        <color indexed="64"/>
      </top>
      <bottom style="medium">
        <color theme="2" tint="-0.749961851863155"/>
      </bottom>
      <diagonal/>
    </border>
    <border>
      <left/>
      <right/>
      <top style="thick">
        <color indexed="64"/>
      </top>
      <bottom style="medium">
        <color theme="2" tint="-0.749961851863155"/>
      </bottom>
      <diagonal/>
    </border>
    <border>
      <left/>
      <right style="thick">
        <color indexed="64"/>
      </right>
      <top style="thick">
        <color indexed="64"/>
      </top>
      <bottom style="medium">
        <color theme="2" tint="-0.749961851863155"/>
      </bottom>
      <diagonal/>
    </border>
    <border>
      <left/>
      <right style="medium">
        <color indexed="64"/>
      </right>
      <top style="medium">
        <color indexed="64"/>
      </top>
      <bottom style="medium">
        <color theme="2" tint="-0.749961851863155"/>
      </bottom>
      <diagonal/>
    </border>
    <border>
      <left/>
      <right/>
      <top style="medium">
        <color theme="2" tint="-0.749961851863155"/>
      </top>
      <bottom style="hair">
        <color indexed="64"/>
      </bottom>
      <diagonal/>
    </border>
    <border>
      <left style="thin">
        <color indexed="64"/>
      </left>
      <right/>
      <top style="medium">
        <color theme="2" tint="-0.749961851863155"/>
      </top>
      <bottom style="hair">
        <color indexed="64"/>
      </bottom>
      <diagonal/>
    </border>
    <border>
      <left/>
      <right style="thin">
        <color indexed="64"/>
      </right>
      <top style="medium">
        <color theme="2" tint="-0.749961851863155"/>
      </top>
      <bottom style="hair">
        <color indexed="64"/>
      </bottom>
      <diagonal/>
    </border>
    <border>
      <left/>
      <right/>
      <top style="medium">
        <color indexed="64"/>
      </top>
      <bottom style="medium">
        <color indexed="64"/>
      </bottom>
      <diagonal/>
    </border>
    <border>
      <left/>
      <right style="medium">
        <color indexed="64"/>
      </right>
      <top/>
      <bottom/>
      <diagonal/>
    </border>
    <border>
      <left/>
      <right style="thick">
        <color indexed="64"/>
      </right>
      <top style="thin">
        <color indexed="64"/>
      </top>
      <bottom style="thin">
        <color indexed="64"/>
      </bottom>
      <diagonal/>
    </border>
    <border>
      <left/>
      <right/>
      <top style="hair">
        <color indexed="64"/>
      </top>
      <bottom style="medium">
        <color theme="2" tint="-0.749961851863155"/>
      </bottom>
      <diagonal/>
    </border>
    <border>
      <left/>
      <right style="thin">
        <color indexed="64"/>
      </right>
      <top style="hair">
        <color indexed="64"/>
      </top>
      <bottom style="medium">
        <color theme="2" tint="-0.749961851863155"/>
      </bottom>
      <diagonal/>
    </border>
    <border>
      <left style="thin">
        <color indexed="64"/>
      </left>
      <right/>
      <top style="hair">
        <color indexed="64"/>
      </top>
      <bottom style="medium">
        <color theme="2" tint="-0.749961851863155"/>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hair">
        <color theme="2" tint="-0.749961851863155"/>
      </left>
      <right/>
      <top style="medium">
        <color theme="2" tint="-0.749961851863155"/>
      </top>
      <bottom style="hair">
        <color indexed="64"/>
      </bottom>
      <diagonal/>
    </border>
    <border>
      <left style="hair">
        <color theme="2" tint="-0.749961851863155"/>
      </left>
      <right/>
      <top style="hair">
        <color indexed="64"/>
      </top>
      <bottom style="hair">
        <color indexed="64"/>
      </bottom>
      <diagonal/>
    </border>
    <border>
      <left style="hair">
        <color theme="2" tint="-0.749961851863155"/>
      </left>
      <right/>
      <top style="hair">
        <color indexed="64"/>
      </top>
      <bottom style="medium">
        <color theme="2" tint="-0.749961851863155"/>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theme="2" tint="-0.749961851863155"/>
      </right>
      <top style="medium">
        <color indexed="64"/>
      </top>
      <bottom style="medium">
        <color theme="2" tint="-0.749961851863155"/>
      </bottom>
      <diagonal/>
    </border>
    <border>
      <left/>
      <right style="thin">
        <color theme="2" tint="-0.749961851863155"/>
      </right>
      <top style="medium">
        <color theme="2" tint="-0.749961851863155"/>
      </top>
      <bottom style="hair">
        <color indexed="64"/>
      </bottom>
      <diagonal/>
    </border>
    <border>
      <left/>
      <right style="thin">
        <color theme="2" tint="-0.749961851863155"/>
      </right>
      <top style="hair">
        <color indexed="64"/>
      </top>
      <bottom style="hair">
        <color indexed="64"/>
      </bottom>
      <diagonal/>
    </border>
    <border>
      <left/>
      <right style="thin">
        <color theme="2" tint="-0.749961851863155"/>
      </right>
      <top style="hair">
        <color indexed="64"/>
      </top>
      <bottom style="medium">
        <color indexed="64"/>
      </bottom>
      <diagonal/>
    </border>
    <border>
      <left/>
      <right style="thick">
        <color indexed="64"/>
      </right>
      <top style="thin">
        <color indexed="64"/>
      </top>
      <bottom/>
      <diagonal/>
    </border>
    <border>
      <left style="medium">
        <color indexed="64"/>
      </left>
      <right/>
      <top style="medium">
        <color indexed="64"/>
      </top>
      <bottom style="medium">
        <color theme="2" tint="-0.749961851863155"/>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hair">
        <color indexed="64"/>
      </top>
      <bottom style="medium">
        <color indexed="64"/>
      </bottom>
      <diagonal/>
    </border>
    <border>
      <left/>
      <right style="medium">
        <color indexed="64"/>
      </right>
      <top style="medium">
        <color theme="2" tint="-0.749961851863155"/>
      </top>
      <bottom style="hair">
        <color indexed="64"/>
      </bottom>
      <diagonal/>
    </border>
    <border>
      <left/>
      <right style="thick">
        <color indexed="64"/>
      </right>
      <top style="hair">
        <color indexed="64"/>
      </top>
      <bottom style="medium">
        <color indexed="64"/>
      </bottom>
      <diagonal/>
    </border>
    <border>
      <left/>
      <right style="thick">
        <color indexed="64"/>
      </right>
      <top style="medium">
        <color indexed="64"/>
      </top>
      <bottom style="medium">
        <color indexed="64"/>
      </bottom>
      <diagonal/>
    </border>
    <border>
      <left style="thick">
        <color theme="2" tint="-0.749961851863155"/>
      </left>
      <right/>
      <top style="medium">
        <color theme="2" tint="-0.749961851863155"/>
      </top>
      <bottom style="hair">
        <color theme="2" tint="-0.749961851863155"/>
      </bottom>
      <diagonal/>
    </border>
    <border>
      <left/>
      <right/>
      <top style="medium">
        <color theme="2" tint="-0.749961851863155"/>
      </top>
      <bottom style="hair">
        <color theme="2" tint="-0.749961851863155"/>
      </bottom>
      <diagonal/>
    </border>
    <border>
      <left/>
      <right style="medium">
        <color theme="2" tint="-0.749961851863155"/>
      </right>
      <top style="medium">
        <color theme="2" tint="-0.749961851863155"/>
      </top>
      <bottom style="hair">
        <color theme="2" tint="-0.749961851863155"/>
      </bottom>
      <diagonal/>
    </border>
    <border>
      <left style="thick">
        <color theme="2" tint="-0.749961851863155"/>
      </left>
      <right/>
      <top style="hair">
        <color theme="2" tint="-0.749961851863155"/>
      </top>
      <bottom style="hair">
        <color theme="2" tint="-0.749961851863155"/>
      </bottom>
      <diagonal/>
    </border>
    <border>
      <left/>
      <right/>
      <top style="hair">
        <color theme="2" tint="-0.749961851863155"/>
      </top>
      <bottom style="hair">
        <color theme="2" tint="-0.749961851863155"/>
      </bottom>
      <diagonal/>
    </border>
    <border>
      <left/>
      <right style="medium">
        <color theme="2" tint="-0.749961851863155"/>
      </right>
      <top style="hair">
        <color theme="2" tint="-0.749961851863155"/>
      </top>
      <bottom style="hair">
        <color theme="2" tint="-0.749961851863155"/>
      </bottom>
      <diagonal/>
    </border>
    <border>
      <left style="thick">
        <color theme="2" tint="-0.749961851863155"/>
      </left>
      <right/>
      <top style="hair">
        <color theme="2" tint="-0.749961851863155"/>
      </top>
      <bottom style="medium">
        <color theme="2" tint="-0.749961851863155"/>
      </bottom>
      <diagonal/>
    </border>
    <border>
      <left/>
      <right/>
      <top style="hair">
        <color theme="2" tint="-0.749961851863155"/>
      </top>
      <bottom style="medium">
        <color theme="2" tint="-0.749961851863155"/>
      </bottom>
      <diagonal/>
    </border>
    <border>
      <left/>
      <right style="medium">
        <color theme="2" tint="-0.749961851863155"/>
      </right>
      <top style="hair">
        <color theme="2" tint="-0.749961851863155"/>
      </top>
      <bottom style="medium">
        <color theme="2" tint="-0.749961851863155"/>
      </bottom>
      <diagonal/>
    </border>
    <border>
      <left/>
      <right style="medium">
        <color indexed="64"/>
      </right>
      <top style="hair">
        <color indexed="64"/>
      </top>
      <bottom style="medium">
        <color theme="2" tint="-0.749961851863155"/>
      </bottom>
      <diagonal/>
    </border>
    <border>
      <left style="medium">
        <color theme="2" tint="-0.749961851863155"/>
      </left>
      <right/>
      <top style="medium">
        <color theme="2" tint="-0.749961851863155"/>
      </top>
      <bottom style="hair">
        <color theme="2" tint="-0.749961851863155"/>
      </bottom>
      <diagonal/>
    </border>
    <border>
      <left style="medium">
        <color theme="2" tint="-0.749961851863155"/>
      </left>
      <right/>
      <top style="hair">
        <color theme="2" tint="-0.749961851863155"/>
      </top>
      <bottom style="hair">
        <color theme="2" tint="-0.749961851863155"/>
      </bottom>
      <diagonal/>
    </border>
    <border>
      <left style="medium">
        <color indexed="64"/>
      </left>
      <right/>
      <top style="medium">
        <color theme="2" tint="-0.749961851863155"/>
      </top>
      <bottom style="hair">
        <color indexed="64"/>
      </bottom>
      <diagonal/>
    </border>
    <border>
      <left style="medium">
        <color indexed="64"/>
      </left>
      <right/>
      <top style="hair">
        <color indexed="64"/>
      </top>
      <bottom style="medium">
        <color theme="2" tint="-0.749961851863155"/>
      </bottom>
      <diagonal/>
    </border>
    <border>
      <left style="thin">
        <color indexed="64"/>
      </left>
      <right style="hair">
        <color indexed="64"/>
      </right>
      <top style="medium">
        <color indexed="64"/>
      </top>
      <bottom style="medium">
        <color theme="2" tint="-0.749961851863155"/>
      </bottom>
      <diagonal/>
    </border>
    <border>
      <left style="hair">
        <color indexed="64"/>
      </left>
      <right style="thin">
        <color indexed="64"/>
      </right>
      <top style="medium">
        <color indexed="64"/>
      </top>
      <bottom style="medium">
        <color theme="2" tint="-0.749961851863155"/>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theme="2" tint="-0.749961851863155"/>
      </left>
      <right/>
      <top style="hair">
        <color indexed="64"/>
      </top>
      <bottom style="medium">
        <color theme="2" tint="-0.749961851863155"/>
      </bottom>
      <diagonal/>
    </border>
    <border>
      <left style="thin">
        <color theme="2" tint="-0.749961851863155"/>
      </left>
      <right/>
      <top style="hair">
        <color indexed="64"/>
      </top>
      <bottom style="hair">
        <color indexed="64"/>
      </bottom>
      <diagonal/>
    </border>
    <border>
      <left style="thin">
        <color theme="2" tint="-0.749961851863155"/>
      </left>
      <right/>
      <top style="medium">
        <color theme="2" tint="-0.749961851863155"/>
      </top>
      <bottom style="hair">
        <color indexed="64"/>
      </bottom>
      <diagonal/>
    </border>
    <border>
      <left style="thin">
        <color theme="2" tint="-0.749961851863155"/>
      </left>
      <right/>
      <top style="medium">
        <color indexed="64"/>
      </top>
      <bottom style="medium">
        <color theme="2" tint="-0.749961851863155"/>
      </bottom>
      <diagonal/>
    </border>
    <border>
      <left style="medium">
        <color theme="2" tint="-0.749961851863155"/>
      </left>
      <right/>
      <top style="medium">
        <color indexed="64"/>
      </top>
      <bottom style="medium">
        <color theme="2" tint="-0.749961851863155"/>
      </bottom>
      <diagonal/>
    </border>
    <border>
      <left style="medium">
        <color theme="2" tint="-0.749961851863155"/>
      </left>
      <right/>
      <top style="medium">
        <color theme="2" tint="-0.749961851863155"/>
      </top>
      <bottom style="hair">
        <color indexed="64"/>
      </bottom>
      <diagonal/>
    </border>
    <border>
      <left style="medium">
        <color theme="2" tint="-0.749961851863155"/>
      </left>
      <right/>
      <top style="hair">
        <color indexed="64"/>
      </top>
      <bottom style="hair">
        <color indexed="64"/>
      </bottom>
      <diagonal/>
    </border>
    <border>
      <left style="medium">
        <color theme="2" tint="-0.749961851863155"/>
      </left>
      <right/>
      <top style="hair">
        <color indexed="64"/>
      </top>
      <bottom style="medium">
        <color indexed="64"/>
      </bottom>
      <diagonal/>
    </border>
    <border>
      <left style="thick">
        <color theme="2" tint="-0.749961851863155"/>
      </left>
      <right/>
      <top style="medium">
        <color theme="2" tint="-0.749961851863155"/>
      </top>
      <bottom style="medium">
        <color theme="2" tint="-0.749961851863155"/>
      </bottom>
      <diagonal/>
    </border>
    <border>
      <left/>
      <right/>
      <top style="medium">
        <color theme="2" tint="-0.749961851863155"/>
      </top>
      <bottom style="medium">
        <color theme="2" tint="-0.749961851863155"/>
      </bottom>
      <diagonal/>
    </border>
    <border>
      <left/>
      <right style="medium">
        <color theme="2" tint="-0.749961851863155"/>
      </right>
      <top style="medium">
        <color theme="2" tint="-0.749961851863155"/>
      </top>
      <bottom style="medium">
        <color theme="2" tint="-0.749961851863155"/>
      </bottom>
      <diagonal/>
    </border>
    <border>
      <left/>
      <right style="thick">
        <color theme="2" tint="-0.749961851863155"/>
      </right>
      <top style="medium">
        <color theme="2" tint="-0.749961851863155"/>
      </top>
      <bottom style="hair">
        <color theme="2" tint="-0.749961851863155"/>
      </bottom>
      <diagonal/>
    </border>
    <border>
      <left/>
      <right style="thick">
        <color theme="2" tint="-0.749961851863155"/>
      </right>
      <top style="hair">
        <color theme="2" tint="-0.749961851863155"/>
      </top>
      <bottom style="hair">
        <color theme="2" tint="-0.749961851863155"/>
      </bottom>
      <diagonal/>
    </border>
    <border>
      <left/>
      <right style="thick">
        <color theme="2" tint="-0.749961851863155"/>
      </right>
      <top style="hair">
        <color theme="2" tint="-0.749961851863155"/>
      </top>
      <bottom style="medium">
        <color theme="2" tint="-0.749961851863155"/>
      </bottom>
      <diagonal/>
    </border>
    <border>
      <left style="thick">
        <color theme="2" tint="-0.749961851863155"/>
      </left>
      <right/>
      <top/>
      <bottom style="hair">
        <color theme="2" tint="-0.749961851863155"/>
      </bottom>
      <diagonal/>
    </border>
    <border>
      <left/>
      <right/>
      <top/>
      <bottom style="hair">
        <color theme="2" tint="-0.749961851863155"/>
      </bottom>
      <diagonal/>
    </border>
    <border>
      <left/>
      <right style="thick">
        <color theme="2" tint="-0.749961851863155"/>
      </right>
      <top/>
      <bottom style="hair">
        <color theme="2" tint="-0.749961851863155"/>
      </bottom>
      <diagonal/>
    </border>
    <border>
      <left/>
      <right style="thick">
        <color theme="2" tint="-0.749961851863155"/>
      </right>
      <top style="medium">
        <color theme="2" tint="-0.749961851863155"/>
      </top>
      <bottom style="medium">
        <color theme="2" tint="-0.749961851863155"/>
      </bottom>
      <diagonal/>
    </border>
    <border>
      <left style="medium">
        <color theme="2" tint="-0.749961851863155"/>
      </left>
      <right/>
      <top style="hair">
        <color indexed="64"/>
      </top>
      <bottom style="medium">
        <color theme="2" tint="-0.749961851863155"/>
      </bottom>
      <diagonal/>
    </border>
    <border>
      <left style="medium">
        <color theme="2" tint="-0.749961851863155"/>
      </left>
      <right/>
      <top style="medium">
        <color theme="2" tint="-0.749961851863155"/>
      </top>
      <bottom style="medium">
        <color theme="2" tint="-0.749961851863155"/>
      </bottom>
      <diagonal/>
    </border>
    <border>
      <left style="medium">
        <color theme="2" tint="-0.749961851863155"/>
      </left>
      <right/>
      <top style="hair">
        <color theme="2" tint="-0.749961851863155"/>
      </top>
      <bottom style="medium">
        <color theme="2" tint="-0.749961851863155"/>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ck">
        <color indexed="64"/>
      </right>
      <top style="medium">
        <color indexed="64"/>
      </top>
      <bottom style="hair">
        <color indexed="64"/>
      </bottom>
      <diagonal/>
    </border>
    <border>
      <left style="thick">
        <color indexed="64"/>
      </left>
      <right/>
      <top style="medium">
        <color indexed="64"/>
      </top>
      <bottom style="medium">
        <color theme="2" tint="-0.749961851863155"/>
      </bottom>
      <diagonal/>
    </border>
    <border>
      <left style="thick">
        <color indexed="64"/>
      </left>
      <right/>
      <top style="medium">
        <color theme="2" tint="-0.749961851863155"/>
      </top>
      <bottom style="hair">
        <color indexed="64"/>
      </bottom>
      <diagonal/>
    </border>
    <border>
      <left style="thick">
        <color indexed="64"/>
      </left>
      <right/>
      <top style="hair">
        <color indexed="64"/>
      </top>
      <bottom style="medium">
        <color indexed="64"/>
      </bottom>
      <diagonal/>
    </border>
    <border>
      <left/>
      <right style="thin">
        <color theme="2" tint="-0.749961851863155"/>
      </right>
      <top style="hair">
        <color indexed="64"/>
      </top>
      <bottom style="medium">
        <color theme="2" tint="-0.749961851863155"/>
      </bottom>
      <diagonal/>
    </border>
    <border>
      <left/>
      <right style="hair">
        <color theme="2" tint="-0.749961851863155"/>
      </right>
      <top style="medium">
        <color theme="2" tint="-0.749961851863155"/>
      </top>
      <bottom style="hair">
        <color indexed="64"/>
      </bottom>
      <diagonal/>
    </border>
    <border>
      <left/>
      <right style="hair">
        <color theme="2" tint="-0.749961851863155"/>
      </right>
      <top style="hair">
        <color indexed="64"/>
      </top>
      <bottom style="hair">
        <color indexed="64"/>
      </bottom>
      <diagonal/>
    </border>
    <border>
      <left/>
      <right style="hair">
        <color theme="2" tint="-0.749961851863155"/>
      </right>
      <top style="hair">
        <color indexed="64"/>
      </top>
      <bottom style="medium">
        <color theme="2" tint="-0.749961851863155"/>
      </bottom>
      <diagonal/>
    </border>
    <border>
      <left/>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13">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0" fillId="2" borderId="0" xfId="0" applyFill="1">
      <alignment vertical="center"/>
    </xf>
    <xf numFmtId="0" fontId="20" fillId="2" borderId="0" xfId="0" applyFont="1" applyFill="1" applyAlignment="1">
      <alignment horizontal="center" vertical="top"/>
    </xf>
    <xf numFmtId="0" fontId="30" fillId="2" borderId="0" xfId="0" applyFont="1" applyFill="1" applyAlignment="1">
      <alignment horizontal="center" vertical="top"/>
    </xf>
    <xf numFmtId="0" fontId="6" fillId="2" borderId="0" xfId="0" applyFont="1" applyFill="1" applyAlignment="1">
      <alignment horizontal="center" vertical="center"/>
    </xf>
    <xf numFmtId="0" fontId="4" fillId="2" borderId="0" xfId="0" applyFont="1" applyFill="1" applyAlignment="1">
      <alignment horizontal="right" vertical="center"/>
    </xf>
    <xf numFmtId="0" fontId="8" fillId="2" borderId="0" xfId="0" applyFont="1" applyFill="1" applyAlignment="1">
      <alignment horizontal="center" vertical="center"/>
    </xf>
    <xf numFmtId="176" fontId="2" fillId="2" borderId="2" xfId="0" applyNumberFormat="1" applyFont="1" applyFill="1" applyBorder="1" applyAlignment="1">
      <alignment horizontal="center" vertical="center"/>
    </xf>
    <xf numFmtId="182" fontId="17" fillId="2" borderId="0" xfId="0" applyNumberFormat="1" applyFont="1" applyFill="1" applyAlignment="1">
      <alignment horizontal="right" vertical="center"/>
    </xf>
    <xf numFmtId="182" fontId="19" fillId="2" borderId="0" xfId="0" applyNumberFormat="1" applyFont="1" applyFill="1" applyAlignment="1">
      <alignment horizontal="right" vertical="center"/>
    </xf>
    <xf numFmtId="0" fontId="2" fillId="2" borderId="0" xfId="0" applyFont="1" applyFill="1" applyAlignment="1">
      <alignment horizontal="left" vertical="center" wrapText="1"/>
    </xf>
    <xf numFmtId="177" fontId="2" fillId="2" borderId="0" xfId="0" applyNumberFormat="1" applyFont="1" applyFill="1" applyAlignment="1">
      <alignment horizontal="center" vertical="center"/>
    </xf>
    <xf numFmtId="0" fontId="2" fillId="2" borderId="0" xfId="0" applyFont="1" applyFill="1" applyAlignment="1">
      <alignment horizontal="right" vertical="center"/>
    </xf>
    <xf numFmtId="0" fontId="11" fillId="2" borderId="0" xfId="0" applyFont="1" applyFill="1" applyAlignment="1">
      <alignment horizontal="left" vertical="center" wrapText="1"/>
    </xf>
    <xf numFmtId="0" fontId="11" fillId="2" borderId="12" xfId="0" applyFont="1" applyFill="1" applyBorder="1" applyAlignment="1">
      <alignment horizontal="left" vertical="center" wrapText="1"/>
    </xf>
    <xf numFmtId="2" fontId="12" fillId="2" borderId="0" xfId="0" applyNumberFormat="1" applyFont="1" applyFill="1">
      <alignment vertical="center"/>
    </xf>
    <xf numFmtId="0" fontId="12" fillId="2" borderId="0" xfId="0" applyFont="1" applyFill="1">
      <alignment vertical="center"/>
    </xf>
    <xf numFmtId="2" fontId="0" fillId="2" borderId="0" xfId="0" applyNumberFormat="1" applyFill="1">
      <alignment vertical="center"/>
    </xf>
    <xf numFmtId="38" fontId="0" fillId="2" borderId="0" xfId="1" applyFont="1" applyFill="1" applyProtection="1">
      <alignment vertical="center"/>
    </xf>
    <xf numFmtId="0" fontId="12" fillId="2" borderId="27" xfId="0" applyFont="1" applyFill="1" applyBorder="1">
      <alignment vertical="center"/>
    </xf>
    <xf numFmtId="38" fontId="12" fillId="2" borderId="0" xfId="1" applyFont="1" applyFill="1" applyProtection="1">
      <alignment vertical="center"/>
    </xf>
    <xf numFmtId="40" fontId="12" fillId="2" borderId="27" xfId="0" applyNumberFormat="1" applyFont="1" applyFill="1" applyBorder="1">
      <alignment vertical="center"/>
    </xf>
    <xf numFmtId="0" fontId="0" fillId="2" borderId="0" xfId="0" applyFill="1" applyProtection="1">
      <alignment vertical="center"/>
      <protection locked="0"/>
    </xf>
    <xf numFmtId="0" fontId="35" fillId="2" borderId="0" xfId="0" applyFont="1" applyFill="1">
      <alignment vertical="center"/>
    </xf>
    <xf numFmtId="0" fontId="39" fillId="2" borderId="0" xfId="0" applyFont="1" applyFill="1" applyAlignment="1">
      <alignment horizontal="center" vertical="center" shrinkToFit="1"/>
    </xf>
    <xf numFmtId="0" fontId="40" fillId="2" borderId="0" xfId="0" applyFont="1" applyFill="1" applyAlignment="1">
      <alignment horizontal="center" vertical="center"/>
    </xf>
    <xf numFmtId="0" fontId="38" fillId="2" borderId="0" xfId="0" applyFont="1" applyFill="1">
      <alignment vertical="center"/>
    </xf>
    <xf numFmtId="182" fontId="41" fillId="2" borderId="0" xfId="0" applyNumberFormat="1" applyFont="1" applyFill="1" applyAlignment="1">
      <alignment horizontal="right" vertical="center"/>
    </xf>
    <xf numFmtId="182" fontId="42" fillId="2" borderId="0" xfId="0" applyNumberFormat="1" applyFont="1" applyFill="1" applyAlignment="1">
      <alignment horizontal="right" vertical="center"/>
    </xf>
    <xf numFmtId="2" fontId="35" fillId="2" borderId="0" xfId="0" applyNumberFormat="1" applyFont="1" applyFill="1">
      <alignment vertical="center"/>
    </xf>
    <xf numFmtId="38" fontId="35" fillId="2" borderId="0" xfId="1" applyFont="1" applyFill="1" applyProtection="1">
      <alignment vertical="center"/>
    </xf>
    <xf numFmtId="14" fontId="0" fillId="2" borderId="0" xfId="0" applyNumberFormat="1" applyFill="1">
      <alignment vertical="center"/>
    </xf>
    <xf numFmtId="14" fontId="49" fillId="2" borderId="0" xfId="0" applyNumberFormat="1" applyFont="1" applyFill="1">
      <alignment vertical="center"/>
    </xf>
    <xf numFmtId="0" fontId="0" fillId="2" borderId="0" xfId="0" applyFill="1" applyAlignment="1">
      <alignment horizontal="center" vertical="center"/>
    </xf>
    <xf numFmtId="0" fontId="31" fillId="3" borderId="113" xfId="0" applyFont="1" applyFill="1" applyBorder="1" applyAlignment="1">
      <alignment horizontal="center" vertical="center"/>
    </xf>
    <xf numFmtId="0" fontId="31" fillId="3" borderId="114" xfId="0" applyFont="1" applyFill="1" applyBorder="1" applyAlignment="1">
      <alignment horizontal="center" vertical="center"/>
    </xf>
    <xf numFmtId="182" fontId="2" fillId="2" borderId="115" xfId="0" applyNumberFormat="1" applyFont="1" applyFill="1" applyBorder="1" applyAlignment="1">
      <alignment horizontal="right" vertical="center" shrinkToFit="1"/>
    </xf>
    <xf numFmtId="181" fontId="2" fillId="2" borderId="116" xfId="0" applyNumberFormat="1" applyFont="1" applyFill="1" applyBorder="1" applyAlignment="1">
      <alignment horizontal="right" vertical="center"/>
    </xf>
    <xf numFmtId="182" fontId="2" fillId="2" borderId="117" xfId="0" applyNumberFormat="1" applyFont="1" applyFill="1" applyBorder="1" applyAlignment="1">
      <alignment horizontal="right" vertical="center" shrinkToFit="1"/>
    </xf>
    <xf numFmtId="181" fontId="2" fillId="2" borderId="118" xfId="0" applyNumberFormat="1" applyFont="1" applyFill="1" applyBorder="1" applyAlignment="1">
      <alignment horizontal="right" vertical="center"/>
    </xf>
    <xf numFmtId="182" fontId="2" fillId="2" borderId="119" xfId="0" applyNumberFormat="1" applyFont="1" applyFill="1" applyBorder="1" applyAlignment="1">
      <alignment horizontal="right" vertical="center" shrinkToFit="1"/>
    </xf>
    <xf numFmtId="181" fontId="2" fillId="2" borderId="120" xfId="0" applyNumberFormat="1" applyFont="1" applyFill="1" applyBorder="1" applyAlignment="1">
      <alignment horizontal="right" vertical="center"/>
    </xf>
    <xf numFmtId="38" fontId="0" fillId="2" borderId="0" xfId="1" applyFont="1" applyFill="1" applyAlignment="1" applyProtection="1">
      <alignment horizontal="right" vertical="center"/>
    </xf>
    <xf numFmtId="0" fontId="2" fillId="2" borderId="0" xfId="0" applyFont="1" applyFill="1" applyAlignment="1"/>
    <xf numFmtId="0" fontId="35" fillId="2" borderId="0" xfId="0" applyFont="1" applyFill="1" applyAlignment="1"/>
    <xf numFmtId="2" fontId="35" fillId="2" borderId="0" xfId="0" applyNumberFormat="1" applyFont="1" applyFill="1" applyAlignment="1"/>
    <xf numFmtId="38" fontId="35" fillId="2" borderId="0" xfId="1" applyFont="1" applyFill="1" applyAlignment="1" applyProtection="1"/>
    <xf numFmtId="0" fontId="2" fillId="2" borderId="12" xfId="0" applyFont="1" applyFill="1" applyBorder="1" applyAlignment="1">
      <alignment horizontal="center" wrapText="1"/>
    </xf>
    <xf numFmtId="0" fontId="9" fillId="2" borderId="0" xfId="0" applyFont="1" applyFill="1" applyAlignment="1">
      <alignment horizontal="center" wrapText="1"/>
    </xf>
    <xf numFmtId="0" fontId="0" fillId="2" borderId="0" xfId="0" applyFill="1">
      <alignment vertical="center"/>
    </xf>
    <xf numFmtId="0" fontId="31" fillId="6" borderId="129" xfId="0" applyFont="1" applyFill="1" applyBorder="1" applyAlignment="1">
      <alignment horizontal="center" vertical="center"/>
    </xf>
    <xf numFmtId="0" fontId="31" fillId="6" borderId="130" xfId="0" applyFont="1" applyFill="1" applyBorder="1" applyAlignment="1">
      <alignment horizontal="center" vertical="center"/>
    </xf>
    <xf numFmtId="0" fontId="31" fillId="6" borderId="138" xfId="0" applyFont="1" applyFill="1" applyBorder="1" applyAlignment="1">
      <alignment horizontal="center" vertical="center"/>
    </xf>
    <xf numFmtId="0" fontId="2" fillId="3" borderId="129" xfId="0" applyFont="1" applyFill="1" applyBorder="1" applyAlignment="1">
      <alignment horizontal="center" vertical="center"/>
    </xf>
    <xf numFmtId="0" fontId="2" fillId="3" borderId="130" xfId="0" applyFont="1" applyFill="1" applyBorder="1" applyAlignment="1">
      <alignment horizontal="center" vertical="center"/>
    </xf>
    <xf numFmtId="0" fontId="31" fillId="3" borderId="125" xfId="0" applyFont="1" applyFill="1" applyBorder="1" applyAlignment="1">
      <alignment horizontal="center" vertical="center"/>
    </xf>
    <xf numFmtId="0" fontId="31" fillId="3" borderId="50" xfId="0" applyFont="1" applyFill="1" applyBorder="1" applyAlignment="1">
      <alignment horizontal="center" vertical="center"/>
    </xf>
    <xf numFmtId="0" fontId="31" fillId="3" borderId="84" xfId="0" applyFont="1" applyFill="1" applyBorder="1" applyAlignment="1">
      <alignment horizontal="center" vertical="center"/>
    </xf>
    <xf numFmtId="0" fontId="31" fillId="3" borderId="124" xfId="0" applyFont="1" applyFill="1" applyBorder="1" applyAlignment="1">
      <alignment horizontal="center" vertical="center"/>
    </xf>
    <xf numFmtId="0" fontId="31" fillId="3" borderId="51" xfId="0" applyFont="1" applyFill="1" applyBorder="1" applyAlignment="1">
      <alignment horizontal="center" vertical="center"/>
    </xf>
    <xf numFmtId="0" fontId="31" fillId="3" borderId="52" xfId="0" applyFont="1" applyFill="1" applyBorder="1" applyAlignment="1">
      <alignment horizontal="center" vertical="center"/>
    </xf>
    <xf numFmtId="0" fontId="31" fillId="3" borderId="52" xfId="0" applyFont="1" applyFill="1" applyBorder="1" applyAlignment="1">
      <alignment horizontal="center" vertical="center" wrapText="1"/>
    </xf>
    <xf numFmtId="0" fontId="31" fillId="3" borderId="50" xfId="0" applyFont="1" applyFill="1" applyBorder="1" applyAlignment="1">
      <alignment horizontal="center" vertical="center" wrapText="1"/>
    </xf>
    <xf numFmtId="0" fontId="31" fillId="3" borderId="51" xfId="0" applyFont="1" applyFill="1" applyBorder="1" applyAlignment="1">
      <alignment horizontal="center" vertical="center" wrapText="1"/>
    </xf>
    <xf numFmtId="0" fontId="31" fillId="3" borderId="76" xfId="0" applyFont="1" applyFill="1" applyBorder="1" applyAlignment="1">
      <alignment horizontal="center" vertical="center" wrapText="1"/>
    </xf>
    <xf numFmtId="0" fontId="31" fillId="3" borderId="60" xfId="0" applyFont="1" applyFill="1" applyBorder="1" applyAlignment="1">
      <alignment horizontal="center" vertical="center" wrapText="1"/>
    </xf>
    <xf numFmtId="0" fontId="31" fillId="3" borderId="76" xfId="0" applyFont="1" applyFill="1" applyBorder="1" applyAlignment="1">
      <alignment horizontal="center" vertical="center"/>
    </xf>
    <xf numFmtId="0" fontId="31" fillId="3" borderId="60" xfId="0" applyFont="1" applyFill="1" applyBorder="1" applyAlignment="1">
      <alignment horizontal="center" vertical="center"/>
    </xf>
    <xf numFmtId="0" fontId="31" fillId="3" borderId="98" xfId="0" applyFont="1" applyFill="1" applyBorder="1" applyAlignment="1">
      <alignment horizontal="center" vertical="center"/>
    </xf>
    <xf numFmtId="0" fontId="31" fillId="6" borderId="53" xfId="0" applyFont="1" applyFill="1" applyBorder="1" applyAlignment="1">
      <alignment horizontal="center" vertical="center"/>
    </xf>
    <xf numFmtId="0" fontId="31" fillId="6" borderId="54" xfId="0" applyFont="1" applyFill="1" applyBorder="1" applyAlignment="1">
      <alignment horizontal="center" vertical="center"/>
    </xf>
    <xf numFmtId="0" fontId="31" fillId="6" borderId="55" xfId="0" applyFont="1" applyFill="1" applyBorder="1" applyAlignment="1">
      <alignment horizontal="center" vertical="center"/>
    </xf>
    <xf numFmtId="0" fontId="31" fillId="2" borderId="145" xfId="0" applyFont="1" applyFill="1" applyBorder="1" applyAlignment="1">
      <alignment horizontal="center" vertical="center" wrapText="1"/>
    </xf>
    <xf numFmtId="0" fontId="31" fillId="2" borderId="50" xfId="0" applyFont="1" applyFill="1" applyBorder="1" applyAlignment="1">
      <alignment horizontal="center" vertical="center" wrapText="1"/>
    </xf>
    <xf numFmtId="190" fontId="18" fillId="3" borderId="60" xfId="0" applyNumberFormat="1" applyFont="1" applyFill="1" applyBorder="1" applyAlignment="1" applyProtection="1">
      <alignment horizontal="center" vertical="center"/>
      <protection locked="0"/>
    </xf>
    <xf numFmtId="190" fontId="18" fillId="3" borderId="77" xfId="0" applyNumberFormat="1" applyFont="1" applyFill="1" applyBorder="1" applyAlignment="1" applyProtection="1">
      <alignment horizontal="center" vertical="center"/>
      <protection locked="0"/>
    </xf>
    <xf numFmtId="0" fontId="8" fillId="2" borderId="7" xfId="0" applyFont="1" applyFill="1" applyBorder="1" applyAlignment="1">
      <alignment horizontal="left"/>
    </xf>
    <xf numFmtId="0" fontId="32" fillId="0" borderId="11" xfId="0" applyFont="1" applyBorder="1" applyAlignment="1">
      <alignment horizontal="center" vertical="center"/>
    </xf>
    <xf numFmtId="0" fontId="32" fillId="0" borderId="1" xfId="0" applyFont="1" applyBorder="1" applyAlignment="1">
      <alignment horizontal="center" vertical="center"/>
    </xf>
    <xf numFmtId="0" fontId="32" fillId="0" borderId="10" xfId="0" applyFont="1" applyBorder="1" applyAlignment="1">
      <alignment horizontal="center" vertical="center"/>
    </xf>
    <xf numFmtId="191" fontId="13" fillId="3" borderId="2" xfId="0" applyNumberFormat="1" applyFont="1" applyFill="1" applyBorder="1" applyAlignment="1" applyProtection="1">
      <alignment horizontal="left" vertical="center" shrinkToFit="1"/>
      <protection locked="0"/>
    </xf>
    <xf numFmtId="191" fontId="13" fillId="3" borderId="3" xfId="0" applyNumberFormat="1" applyFont="1" applyFill="1" applyBorder="1" applyAlignment="1" applyProtection="1">
      <alignment horizontal="left" vertical="center" shrinkToFit="1"/>
      <protection locked="0"/>
    </xf>
    <xf numFmtId="0" fontId="15" fillId="3" borderId="9" xfId="0" applyFont="1" applyFill="1" applyBorder="1" applyAlignment="1" applyProtection="1">
      <alignment horizontal="left" vertical="center" shrinkToFit="1"/>
      <protection locked="0"/>
    </xf>
    <xf numFmtId="0" fontId="15" fillId="3" borderId="7" xfId="0" applyFont="1" applyFill="1" applyBorder="1" applyAlignment="1" applyProtection="1">
      <alignment horizontal="left" vertical="center" shrinkToFit="1"/>
      <protection locked="0"/>
    </xf>
    <xf numFmtId="0" fontId="15" fillId="3" borderId="8" xfId="0" applyFont="1" applyFill="1" applyBorder="1" applyAlignment="1" applyProtection="1">
      <alignment horizontal="left" vertical="center" shrinkToFit="1"/>
      <protection locked="0"/>
    </xf>
    <xf numFmtId="193" fontId="11" fillId="3" borderId="27" xfId="0" applyNumberFormat="1" applyFont="1" applyFill="1" applyBorder="1" applyAlignment="1" applyProtection="1">
      <alignment horizontal="center" vertical="center"/>
      <protection locked="0"/>
    </xf>
    <xf numFmtId="0" fontId="33" fillId="2" borderId="7" xfId="0" applyFont="1" applyFill="1" applyBorder="1">
      <alignment vertical="center"/>
    </xf>
    <xf numFmtId="0" fontId="2" fillId="7" borderId="6"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8" xfId="0" applyFont="1" applyFill="1" applyBorder="1" applyAlignment="1">
      <alignment horizontal="center" vertical="center"/>
    </xf>
    <xf numFmtId="189" fontId="12" fillId="2" borderId="14" xfId="1" applyNumberFormat="1" applyFont="1" applyFill="1" applyBorder="1" applyProtection="1">
      <alignment vertical="center"/>
    </xf>
    <xf numFmtId="189" fontId="12" fillId="2" borderId="15" xfId="1" applyNumberFormat="1" applyFont="1" applyFill="1" applyBorder="1" applyProtection="1">
      <alignment vertical="center"/>
    </xf>
    <xf numFmtId="189" fontId="12" fillId="2" borderId="16" xfId="1" applyNumberFormat="1" applyFont="1" applyFill="1" applyBorder="1" applyProtection="1">
      <alignment vertical="center"/>
    </xf>
    <xf numFmtId="0" fontId="23" fillId="0" borderId="9"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4" fillId="3" borderId="14" xfId="0" applyFont="1" applyFill="1" applyBorder="1" applyAlignment="1" applyProtection="1">
      <alignment horizontal="left" vertical="center"/>
      <protection locked="0"/>
    </xf>
    <xf numFmtId="0" fontId="14" fillId="3" borderId="15" xfId="0" applyFont="1" applyFill="1" applyBorder="1" applyAlignment="1" applyProtection="1">
      <alignment horizontal="left" vertical="center"/>
      <protection locked="0"/>
    </xf>
    <xf numFmtId="0" fontId="14" fillId="3" borderId="16" xfId="0" applyFont="1" applyFill="1" applyBorder="1" applyAlignment="1" applyProtection="1">
      <alignment horizontal="left" vertical="center"/>
      <protection locked="0"/>
    </xf>
    <xf numFmtId="0" fontId="21" fillId="3" borderId="4" xfId="0" applyFont="1" applyFill="1" applyBorder="1" applyAlignment="1" applyProtection="1">
      <alignment horizontal="center" vertical="center" shrinkToFit="1"/>
      <protection locked="0"/>
    </xf>
    <xf numFmtId="0" fontId="21" fillId="3" borderId="0" xfId="0" applyFont="1" applyFill="1" applyAlignment="1" applyProtection="1">
      <alignment horizontal="center" vertical="center" shrinkToFit="1"/>
      <protection locked="0"/>
    </xf>
    <xf numFmtId="0" fontId="21" fillId="3" borderId="9" xfId="0" applyFont="1" applyFill="1" applyBorder="1" applyAlignment="1" applyProtection="1">
      <alignment horizontal="center" vertical="center" shrinkToFit="1"/>
      <protection locked="0"/>
    </xf>
    <xf numFmtId="0" fontId="21" fillId="3" borderId="7" xfId="0" applyFont="1" applyFill="1" applyBorder="1" applyAlignment="1" applyProtection="1">
      <alignment horizontal="center" vertical="center" shrinkToFit="1"/>
      <protection locked="0"/>
    </xf>
    <xf numFmtId="0" fontId="16" fillId="2" borderId="0" xfId="0" applyFont="1" applyFill="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3" fillId="7" borderId="11" xfId="0" applyFont="1" applyFill="1" applyBorder="1" applyAlignment="1">
      <alignment horizontal="center" vertical="center"/>
    </xf>
    <xf numFmtId="0" fontId="13" fillId="7" borderId="1" xfId="0" applyFont="1" applyFill="1" applyBorder="1" applyAlignment="1">
      <alignment horizontal="center" vertical="center"/>
    </xf>
    <xf numFmtId="0" fontId="13" fillId="7" borderId="10" xfId="0" applyFont="1" applyFill="1" applyBorder="1" applyAlignment="1">
      <alignment horizontal="center" vertical="center"/>
    </xf>
    <xf numFmtId="0" fontId="13" fillId="7" borderId="2"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8" xfId="0" applyFont="1" applyFill="1" applyBorder="1" applyAlignment="1">
      <alignment horizontal="center" vertical="center"/>
    </xf>
    <xf numFmtId="0" fontId="28" fillId="4" borderId="11" xfId="0" applyFont="1" applyFill="1" applyBorder="1" applyAlignment="1">
      <alignment horizontal="center" vertical="center"/>
    </xf>
    <xf numFmtId="0" fontId="28" fillId="4" borderId="1" xfId="0" applyFont="1" applyFill="1" applyBorder="1" applyAlignment="1">
      <alignment horizontal="center" vertical="center"/>
    </xf>
    <xf numFmtId="0" fontId="28" fillId="4" borderId="10" xfId="0" applyFont="1" applyFill="1" applyBorder="1" applyAlignment="1">
      <alignment horizontal="center" vertical="center"/>
    </xf>
    <xf numFmtId="186" fontId="25" fillId="3" borderId="11" xfId="0" applyNumberFormat="1" applyFont="1" applyFill="1" applyBorder="1" applyAlignment="1" applyProtection="1">
      <alignment horizontal="center" vertical="center"/>
      <protection locked="0"/>
    </xf>
    <xf numFmtId="186" fontId="25" fillId="3" borderId="1" xfId="0" applyNumberFormat="1" applyFont="1" applyFill="1" applyBorder="1" applyAlignment="1" applyProtection="1">
      <alignment horizontal="center" vertical="center"/>
      <protection locked="0"/>
    </xf>
    <xf numFmtId="186" fontId="25" fillId="3" borderId="10" xfId="0" applyNumberFormat="1" applyFont="1" applyFill="1" applyBorder="1" applyAlignment="1" applyProtection="1">
      <alignment horizontal="center" vertical="center"/>
      <protection locked="0"/>
    </xf>
    <xf numFmtId="0" fontId="25" fillId="3" borderId="11" xfId="0" applyFont="1" applyFill="1" applyBorder="1" applyAlignment="1" applyProtection="1">
      <alignment horizontal="center" vertical="center" shrinkToFit="1"/>
      <protection locked="0"/>
    </xf>
    <xf numFmtId="0" fontId="25" fillId="3" borderId="1" xfId="0" applyFont="1" applyFill="1" applyBorder="1" applyAlignment="1" applyProtection="1">
      <alignment horizontal="center" vertical="center" shrinkToFit="1"/>
      <protection locked="0"/>
    </xf>
    <xf numFmtId="0" fontId="25" fillId="3" borderId="10" xfId="0" applyFont="1" applyFill="1" applyBorder="1" applyAlignment="1" applyProtection="1">
      <alignment horizontal="center" vertical="center" shrinkToFit="1"/>
      <protection locked="0"/>
    </xf>
    <xf numFmtId="0" fontId="45" fillId="2" borderId="0" xfId="0" applyFont="1" applyFill="1" applyAlignment="1">
      <alignment horizontal="left" vertical="center"/>
    </xf>
    <xf numFmtId="0" fontId="45" fillId="2" borderId="7" xfId="0" applyFont="1" applyFill="1" applyBorder="1" applyAlignment="1">
      <alignment horizontal="left" vertical="center"/>
    </xf>
    <xf numFmtId="0" fontId="48" fillId="2" borderId="11" xfId="0" applyFont="1" applyFill="1" applyBorder="1" applyAlignment="1">
      <alignment horizontal="center" vertical="center"/>
    </xf>
    <xf numFmtId="0" fontId="48" fillId="2" borderId="1" xfId="0" applyFont="1" applyFill="1" applyBorder="1" applyAlignment="1">
      <alignment horizontal="center" vertical="center"/>
    </xf>
    <xf numFmtId="0" fontId="48"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30" fillId="2" borderId="0" xfId="0" applyFont="1" applyFill="1" applyAlignment="1">
      <alignment horizontal="center" vertical="top"/>
    </xf>
    <xf numFmtId="0" fontId="24" fillId="3" borderId="11" xfId="0" applyFont="1" applyFill="1" applyBorder="1" applyAlignment="1" applyProtection="1">
      <alignment horizontal="left" vertical="center"/>
      <protection locked="0"/>
    </xf>
    <xf numFmtId="0" fontId="24" fillId="3" borderId="1" xfId="0" applyFont="1" applyFill="1" applyBorder="1" applyAlignment="1" applyProtection="1">
      <alignment horizontal="left" vertical="center"/>
      <protection locked="0"/>
    </xf>
    <xf numFmtId="0" fontId="24" fillId="3" borderId="10" xfId="0" applyFont="1" applyFill="1" applyBorder="1" applyAlignment="1" applyProtection="1">
      <alignment horizontal="left" vertical="center"/>
      <protection locked="0"/>
    </xf>
    <xf numFmtId="0" fontId="44" fillId="2" borderId="75" xfId="0" applyFont="1" applyFill="1" applyBorder="1" applyAlignment="1">
      <alignment horizontal="center" vertical="center"/>
    </xf>
    <xf numFmtId="0" fontId="44" fillId="2" borderId="60" xfId="0" applyFont="1" applyFill="1" applyBorder="1" applyAlignment="1">
      <alignment horizontal="center" vertical="center"/>
    </xf>
    <xf numFmtId="0" fontId="44" fillId="2" borderId="77" xfId="0" applyFont="1" applyFill="1" applyBorder="1" applyAlignment="1">
      <alignment horizontal="center" vertical="center"/>
    </xf>
    <xf numFmtId="0" fontId="8" fillId="0" borderId="47"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38"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8" fillId="0" borderId="48" xfId="0" applyFont="1" applyBorder="1" applyAlignment="1">
      <alignment horizontal="left" vertical="center" wrapText="1"/>
    </xf>
    <xf numFmtId="0" fontId="2" fillId="7" borderId="11"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62" xfId="0" applyFont="1" applyFill="1" applyBorder="1" applyAlignment="1">
      <alignment horizontal="center" vertical="center"/>
    </xf>
    <xf numFmtId="178" fontId="11" fillId="6" borderId="6" xfId="0" applyNumberFormat="1" applyFont="1" applyFill="1" applyBorder="1" applyAlignment="1" applyProtection="1">
      <alignment horizontal="center" vertical="center"/>
      <protection locked="0"/>
    </xf>
    <xf numFmtId="178" fontId="11" fillId="6" borderId="2" xfId="0" applyNumberFormat="1" applyFont="1" applyFill="1" applyBorder="1" applyAlignment="1" applyProtection="1">
      <alignment horizontal="center" vertical="center"/>
      <protection locked="0"/>
    </xf>
    <xf numFmtId="178" fontId="11" fillId="6" borderId="3" xfId="0" applyNumberFormat="1" applyFont="1" applyFill="1" applyBorder="1" applyAlignment="1" applyProtection="1">
      <alignment horizontal="center" vertical="center"/>
      <protection locked="0"/>
    </xf>
    <xf numFmtId="178" fontId="11" fillId="6" borderId="49" xfId="0" applyNumberFormat="1" applyFont="1" applyFill="1" applyBorder="1" applyAlignment="1" applyProtection="1">
      <alignment horizontal="center" vertical="center"/>
      <protection locked="0"/>
    </xf>
    <xf numFmtId="178" fontId="11" fillId="6" borderId="40" xfId="0" applyNumberFormat="1" applyFont="1" applyFill="1" applyBorder="1" applyAlignment="1" applyProtection="1">
      <alignment horizontal="center" vertical="center"/>
      <protection locked="0"/>
    </xf>
    <xf numFmtId="178" fontId="11" fillId="6" borderId="48" xfId="0" applyNumberFormat="1" applyFont="1" applyFill="1" applyBorder="1" applyAlignment="1" applyProtection="1">
      <alignment horizontal="center" vertical="center"/>
      <protection locked="0"/>
    </xf>
    <xf numFmtId="177" fontId="11" fillId="6" borderId="6" xfId="0" applyNumberFormat="1" applyFont="1" applyFill="1" applyBorder="1" applyAlignment="1">
      <alignment horizontal="center" vertical="center"/>
    </xf>
    <xf numFmtId="177" fontId="11" fillId="6" borderId="2" xfId="0" applyNumberFormat="1" applyFont="1" applyFill="1" applyBorder="1" applyAlignment="1">
      <alignment horizontal="center" vertical="center"/>
    </xf>
    <xf numFmtId="177" fontId="11" fillId="6" borderId="88" xfId="0" applyNumberFormat="1" applyFont="1" applyFill="1" applyBorder="1" applyAlignment="1">
      <alignment horizontal="center" vertical="center"/>
    </xf>
    <xf numFmtId="177" fontId="11" fillId="6" borderId="49" xfId="0" applyNumberFormat="1" applyFont="1" applyFill="1" applyBorder="1" applyAlignment="1">
      <alignment horizontal="center" vertical="center"/>
    </xf>
    <xf numFmtId="177" fontId="11" fillId="6" borderId="40" xfId="0" applyNumberFormat="1" applyFont="1" applyFill="1" applyBorder="1" applyAlignment="1">
      <alignment horizontal="center" vertical="center"/>
    </xf>
    <xf numFmtId="177" fontId="11" fillId="6" borderId="41" xfId="0" applyNumberFormat="1" applyFont="1" applyFill="1" applyBorder="1" applyAlignment="1">
      <alignment horizontal="center" vertical="center"/>
    </xf>
    <xf numFmtId="0" fontId="2" fillId="7" borderId="14"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26"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5" xfId="0" applyFont="1" applyFill="1" applyBorder="1" applyAlignment="1">
      <alignment horizontal="center" vertical="center"/>
    </xf>
    <xf numFmtId="0" fontId="2" fillId="2" borderId="27" xfId="0" applyFont="1" applyFill="1" applyBorder="1" applyAlignment="1">
      <alignment horizontal="center" vertical="center"/>
    </xf>
    <xf numFmtId="177" fontId="11" fillId="3" borderId="27" xfId="0" applyNumberFormat="1" applyFont="1" applyFill="1" applyBorder="1" applyAlignment="1" applyProtection="1">
      <alignment horizontal="center" vertical="center"/>
      <protection locked="0"/>
    </xf>
    <xf numFmtId="177" fontId="2" fillId="2" borderId="27" xfId="0" applyNumberFormat="1" applyFont="1" applyFill="1" applyBorder="1" applyAlignment="1">
      <alignment horizontal="center" vertical="center"/>
    </xf>
    <xf numFmtId="0" fontId="2" fillId="6" borderId="74" xfId="0" applyFont="1" applyFill="1" applyBorder="1" applyAlignment="1">
      <alignment horizontal="center" vertical="center" wrapText="1"/>
    </xf>
    <xf numFmtId="0" fontId="2" fillId="6" borderId="72" xfId="0" applyFont="1" applyFill="1" applyBorder="1" applyAlignment="1">
      <alignment horizontal="center" vertical="center" wrapText="1"/>
    </xf>
    <xf numFmtId="0" fontId="2" fillId="6" borderId="7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wrapText="1"/>
    </xf>
    <xf numFmtId="181" fontId="0" fillId="2" borderId="0" xfId="0" applyNumberFormat="1" applyFill="1">
      <alignment vertical="center"/>
    </xf>
    <xf numFmtId="0" fontId="11" fillId="2" borderId="0" xfId="0" applyFont="1" applyFill="1" applyAlignment="1">
      <alignment horizontal="left" wrapText="1"/>
    </xf>
    <xf numFmtId="0" fontId="7" fillId="3" borderId="1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184" fontId="14" fillId="5" borderId="14" xfId="0" applyNumberFormat="1" applyFont="1" applyFill="1" applyBorder="1" applyAlignment="1">
      <alignment horizontal="center" vertical="center"/>
    </xf>
    <xf numFmtId="184" fontId="14" fillId="5" borderId="15" xfId="0" applyNumberFormat="1" applyFont="1" applyFill="1" applyBorder="1" applyAlignment="1">
      <alignment horizontal="center" vertical="center"/>
    </xf>
    <xf numFmtId="184" fontId="14" fillId="5" borderId="16" xfId="0" applyNumberFormat="1" applyFont="1" applyFill="1" applyBorder="1" applyAlignment="1">
      <alignment horizontal="center" vertical="center"/>
    </xf>
    <xf numFmtId="0" fontId="2" fillId="2" borderId="22" xfId="0" applyFont="1" applyFill="1" applyBorder="1" applyAlignment="1" applyProtection="1">
      <alignment horizontal="left" vertical="center" wrapText="1"/>
      <protection locked="0"/>
    </xf>
    <xf numFmtId="0" fontId="2" fillId="2" borderId="20" xfId="0" applyFont="1" applyFill="1" applyBorder="1" applyAlignment="1" applyProtection="1">
      <alignment horizontal="left" vertical="center" wrapText="1"/>
      <protection locked="0"/>
    </xf>
    <xf numFmtId="0" fontId="2" fillId="2" borderId="21" xfId="0" applyFont="1" applyFill="1" applyBorder="1" applyAlignment="1" applyProtection="1">
      <alignment horizontal="left" vertical="center" wrapText="1"/>
      <protection locked="0"/>
    </xf>
    <xf numFmtId="185" fontId="14" fillId="5" borderId="28" xfId="1" applyNumberFormat="1" applyFont="1" applyFill="1" applyBorder="1" applyAlignment="1" applyProtection="1">
      <alignment horizontal="center" vertical="center"/>
    </xf>
    <xf numFmtId="185" fontId="14" fillId="5" borderId="29" xfId="1" applyNumberFormat="1" applyFont="1" applyFill="1" applyBorder="1" applyAlignment="1" applyProtection="1">
      <alignment horizontal="center" vertical="center"/>
    </xf>
    <xf numFmtId="185" fontId="14" fillId="5" borderId="30" xfId="1" applyNumberFormat="1" applyFont="1" applyFill="1" applyBorder="1" applyAlignment="1" applyProtection="1">
      <alignment horizontal="center" vertical="center"/>
    </xf>
    <xf numFmtId="189" fontId="12" fillId="2" borderId="28" xfId="1" applyNumberFormat="1" applyFont="1" applyFill="1" applyBorder="1" applyProtection="1">
      <alignment vertical="center"/>
    </xf>
    <xf numFmtId="189" fontId="12" fillId="2" borderId="29" xfId="1" applyNumberFormat="1" applyFont="1" applyFill="1" applyBorder="1" applyProtection="1">
      <alignment vertical="center"/>
    </xf>
    <xf numFmtId="189" fontId="12" fillId="2" borderId="30" xfId="1" applyNumberFormat="1" applyFont="1" applyFill="1" applyBorder="1" applyProtection="1">
      <alignment vertical="center"/>
    </xf>
    <xf numFmtId="0" fontId="2" fillId="2" borderId="9"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14" fillId="5" borderId="31" xfId="0" applyFont="1" applyFill="1" applyBorder="1" applyAlignment="1">
      <alignment horizontal="center" vertical="center"/>
    </xf>
    <xf numFmtId="0" fontId="14" fillId="5" borderId="32" xfId="0" applyFont="1" applyFill="1" applyBorder="1" applyAlignment="1">
      <alignment horizontal="center" vertical="center"/>
    </xf>
    <xf numFmtId="0" fontId="14" fillId="5" borderId="33" xfId="0" applyFont="1" applyFill="1" applyBorder="1" applyAlignment="1">
      <alignment horizontal="center" vertical="center"/>
    </xf>
    <xf numFmtId="189" fontId="12" fillId="2" borderId="9" xfId="0" applyNumberFormat="1" applyFont="1" applyFill="1" applyBorder="1" applyAlignment="1">
      <alignment horizontal="right" vertical="center"/>
    </xf>
    <xf numFmtId="189" fontId="12" fillId="2" borderId="7" xfId="0" applyNumberFormat="1" applyFont="1" applyFill="1" applyBorder="1" applyAlignment="1">
      <alignment horizontal="right" vertical="center"/>
    </xf>
    <xf numFmtId="189" fontId="12" fillId="2" borderId="8" xfId="0" applyNumberFormat="1" applyFont="1" applyFill="1" applyBorder="1" applyAlignment="1">
      <alignment horizontal="right" vertical="center"/>
    </xf>
    <xf numFmtId="0" fontId="2" fillId="2" borderId="6"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wrapText="1"/>
      <protection locked="0"/>
    </xf>
    <xf numFmtId="0" fontId="2" fillId="2" borderId="19" xfId="0" applyFont="1" applyFill="1" applyBorder="1" applyAlignment="1" applyProtection="1">
      <alignment horizontal="left" vertical="center" wrapText="1"/>
      <protection locked="0"/>
    </xf>
    <xf numFmtId="184" fontId="14" fillId="5" borderId="26" xfId="1" applyNumberFormat="1" applyFont="1" applyFill="1" applyBorder="1" applyAlignment="1" applyProtection="1">
      <alignment horizontal="center" vertical="center"/>
    </xf>
    <xf numFmtId="184" fontId="14" fillId="5" borderId="24" xfId="1" applyNumberFormat="1" applyFont="1" applyFill="1" applyBorder="1" applyAlignment="1" applyProtection="1">
      <alignment horizontal="center" vertical="center"/>
    </xf>
    <xf numFmtId="184" fontId="14" fillId="5" borderId="25" xfId="1" applyNumberFormat="1" applyFont="1" applyFill="1" applyBorder="1" applyAlignment="1" applyProtection="1">
      <alignment horizontal="center" vertical="center"/>
    </xf>
    <xf numFmtId="184" fontId="14" fillId="5" borderId="17" xfId="1" applyNumberFormat="1" applyFont="1" applyFill="1" applyBorder="1" applyAlignment="1" applyProtection="1">
      <alignment horizontal="center" vertical="center"/>
    </xf>
    <xf numFmtId="184" fontId="14" fillId="5" borderId="18" xfId="1" applyNumberFormat="1" applyFont="1" applyFill="1" applyBorder="1" applyAlignment="1" applyProtection="1">
      <alignment horizontal="center" vertical="center"/>
    </xf>
    <xf numFmtId="184" fontId="14" fillId="5" borderId="19" xfId="1" applyNumberFormat="1" applyFont="1" applyFill="1" applyBorder="1" applyAlignment="1" applyProtection="1">
      <alignment horizontal="center" vertical="center"/>
    </xf>
    <xf numFmtId="189" fontId="12" fillId="2" borderId="26" xfId="1" applyNumberFormat="1" applyFont="1" applyFill="1" applyBorder="1" applyProtection="1">
      <alignment vertical="center"/>
    </xf>
    <xf numFmtId="189" fontId="12" fillId="2" borderId="24" xfId="1" applyNumberFormat="1" applyFont="1" applyFill="1" applyBorder="1" applyProtection="1">
      <alignment vertical="center"/>
    </xf>
    <xf numFmtId="189" fontId="12" fillId="2" borderId="25" xfId="1" applyNumberFormat="1" applyFont="1" applyFill="1" applyBorder="1" applyProtection="1">
      <alignment vertical="center"/>
    </xf>
    <xf numFmtId="189" fontId="12" fillId="2" borderId="17" xfId="1" applyNumberFormat="1" applyFont="1" applyFill="1" applyBorder="1" applyProtection="1">
      <alignment vertical="center"/>
    </xf>
    <xf numFmtId="189" fontId="12" fillId="2" borderId="18" xfId="1" applyNumberFormat="1" applyFont="1" applyFill="1" applyBorder="1" applyProtection="1">
      <alignment vertical="center"/>
    </xf>
    <xf numFmtId="189" fontId="12" fillId="2" borderId="19" xfId="1" applyNumberFormat="1" applyFont="1" applyFill="1" applyBorder="1" applyProtection="1">
      <alignment vertical="center"/>
    </xf>
    <xf numFmtId="189" fontId="18" fillId="2" borderId="11" xfId="0" applyNumberFormat="1" applyFont="1" applyFill="1" applyBorder="1" applyAlignment="1">
      <alignment horizontal="right" vertical="center"/>
    </xf>
    <xf numFmtId="189" fontId="18" fillId="2" borderId="1" xfId="0" applyNumberFormat="1" applyFont="1" applyFill="1" applyBorder="1" applyAlignment="1">
      <alignment horizontal="right" vertical="center"/>
    </xf>
    <xf numFmtId="189" fontId="18" fillId="2" borderId="10" xfId="0" applyNumberFormat="1" applyFont="1" applyFill="1" applyBorder="1" applyAlignment="1">
      <alignment horizontal="right" vertical="center"/>
    </xf>
    <xf numFmtId="189" fontId="18" fillId="2" borderId="2" xfId="0" applyNumberFormat="1" applyFont="1" applyFill="1" applyBorder="1" applyAlignment="1">
      <alignment horizontal="right" vertical="center" shrinkToFit="1"/>
    </xf>
    <xf numFmtId="189" fontId="18" fillId="2" borderId="3" xfId="0" applyNumberFormat="1" applyFont="1" applyFill="1" applyBorder="1" applyAlignment="1">
      <alignment horizontal="right" vertical="center" shrinkToFit="1"/>
    </xf>
    <xf numFmtId="189" fontId="18" fillId="2" borderId="7" xfId="0" applyNumberFormat="1" applyFont="1" applyFill="1" applyBorder="1" applyAlignment="1">
      <alignment horizontal="right" vertical="center" shrinkToFit="1"/>
    </xf>
    <xf numFmtId="189" fontId="18" fillId="2" borderId="8" xfId="0" applyNumberFormat="1" applyFont="1" applyFill="1" applyBorder="1" applyAlignment="1">
      <alignment horizontal="right" vertical="center" shrinkToFit="1"/>
    </xf>
    <xf numFmtId="189" fontId="26" fillId="2" borderId="6" xfId="0" applyNumberFormat="1" applyFont="1" applyFill="1" applyBorder="1" applyAlignment="1">
      <alignment horizontal="right" vertical="center"/>
    </xf>
    <xf numFmtId="189" fontId="26" fillId="2" borderId="2" xfId="0" applyNumberFormat="1" applyFont="1" applyFill="1" applyBorder="1" applyAlignment="1">
      <alignment horizontal="right" vertical="center"/>
    </xf>
    <xf numFmtId="189" fontId="26" fillId="2" borderId="3" xfId="0" applyNumberFormat="1" applyFont="1" applyFill="1" applyBorder="1" applyAlignment="1">
      <alignment horizontal="right" vertical="center"/>
    </xf>
    <xf numFmtId="189" fontId="26" fillId="2" borderId="9" xfId="0" applyNumberFormat="1" applyFont="1" applyFill="1" applyBorder="1" applyAlignment="1">
      <alignment horizontal="right" vertical="center"/>
    </xf>
    <xf numFmtId="189" fontId="26" fillId="2" borderId="7" xfId="0" applyNumberFormat="1" applyFont="1" applyFill="1" applyBorder="1" applyAlignment="1">
      <alignment horizontal="right" vertical="center"/>
    </xf>
    <xf numFmtId="189" fontId="26" fillId="2" borderId="8" xfId="0" applyNumberFormat="1" applyFont="1" applyFill="1" applyBorder="1" applyAlignment="1">
      <alignment horizontal="right" vertical="center"/>
    </xf>
    <xf numFmtId="0" fontId="29" fillId="2" borderId="0" xfId="0" applyFont="1" applyFill="1" applyAlignment="1">
      <alignment horizontal="left" vertical="center" wrapText="1"/>
    </xf>
    <xf numFmtId="189" fontId="12" fillId="2" borderId="26" xfId="1" applyNumberFormat="1" applyFont="1" applyFill="1" applyBorder="1" applyAlignment="1" applyProtection="1">
      <alignment horizontal="right" vertical="center"/>
    </xf>
    <xf numFmtId="189" fontId="12" fillId="2" borderId="24" xfId="1" applyNumberFormat="1" applyFont="1" applyFill="1" applyBorder="1" applyAlignment="1" applyProtection="1">
      <alignment horizontal="right" vertical="center"/>
    </xf>
    <xf numFmtId="189" fontId="12" fillId="2" borderId="25" xfId="1" applyNumberFormat="1" applyFont="1" applyFill="1" applyBorder="1" applyAlignment="1" applyProtection="1">
      <alignment horizontal="right" vertical="center"/>
    </xf>
    <xf numFmtId="189" fontId="12" fillId="2" borderId="17" xfId="1" applyNumberFormat="1" applyFont="1" applyFill="1" applyBorder="1" applyAlignment="1" applyProtection="1">
      <alignment horizontal="right" vertical="center"/>
    </xf>
    <xf numFmtId="189" fontId="12" fillId="2" borderId="18" xfId="1" applyNumberFormat="1" applyFont="1" applyFill="1" applyBorder="1" applyAlignment="1" applyProtection="1">
      <alignment horizontal="right" vertical="center"/>
    </xf>
    <xf numFmtId="189" fontId="12" fillId="2" borderId="19" xfId="1" applyNumberFormat="1" applyFont="1" applyFill="1" applyBorder="1" applyAlignment="1" applyProtection="1">
      <alignment horizontal="right" vertical="center"/>
    </xf>
    <xf numFmtId="189" fontId="12" fillId="2" borderId="28" xfId="1" applyNumberFormat="1" applyFont="1" applyFill="1" applyBorder="1" applyAlignment="1" applyProtection="1">
      <alignment horizontal="right" vertical="center"/>
    </xf>
    <xf numFmtId="189" fontId="12" fillId="2" borderId="29" xfId="1" applyNumberFormat="1" applyFont="1" applyFill="1" applyBorder="1" applyAlignment="1" applyProtection="1">
      <alignment horizontal="right" vertical="center"/>
    </xf>
    <xf numFmtId="189" fontId="12" fillId="2" borderId="30" xfId="1" applyNumberFormat="1" applyFont="1" applyFill="1" applyBorder="1" applyAlignment="1" applyProtection="1">
      <alignment horizontal="right" vertical="center"/>
    </xf>
    <xf numFmtId="189" fontId="12" fillId="2" borderId="31" xfId="1" applyNumberFormat="1" applyFont="1" applyFill="1" applyBorder="1" applyAlignment="1" applyProtection="1">
      <alignment horizontal="right" vertical="center"/>
    </xf>
    <xf numFmtId="189" fontId="12" fillId="2" borderId="32" xfId="1" applyNumberFormat="1" applyFont="1" applyFill="1" applyBorder="1" applyAlignment="1" applyProtection="1">
      <alignment horizontal="right" vertical="center"/>
    </xf>
    <xf numFmtId="189" fontId="12" fillId="2" borderId="33" xfId="1" applyNumberFormat="1" applyFont="1" applyFill="1" applyBorder="1" applyAlignment="1" applyProtection="1">
      <alignment horizontal="right" vertical="center"/>
    </xf>
    <xf numFmtId="0" fontId="0" fillId="6" borderId="135" xfId="0" applyFill="1" applyBorder="1" applyAlignment="1">
      <alignment horizontal="center" vertical="center"/>
    </xf>
    <xf numFmtId="0" fontId="0" fillId="6" borderId="136" xfId="0" applyFill="1" applyBorder="1" applyAlignment="1">
      <alignment horizontal="center" vertical="center"/>
    </xf>
    <xf numFmtId="0" fontId="0" fillId="6" borderId="137" xfId="0" applyFill="1" applyBorder="1" applyAlignment="1">
      <alignment horizontal="center" vertical="center"/>
    </xf>
    <xf numFmtId="192" fontId="2" fillId="2" borderId="99" xfId="0" applyNumberFormat="1" applyFont="1" applyFill="1" applyBorder="1" applyAlignment="1" applyProtection="1">
      <alignment horizontal="center" vertical="center" shrinkToFit="1"/>
      <protection locked="0"/>
    </xf>
    <xf numFmtId="192" fontId="2" fillId="2" borderId="100" xfId="0" applyNumberFormat="1" applyFont="1" applyFill="1" applyBorder="1" applyAlignment="1" applyProtection="1">
      <alignment horizontal="center" vertical="center" shrinkToFit="1"/>
      <protection locked="0"/>
    </xf>
    <xf numFmtId="0" fontId="2" fillId="2" borderId="126" xfId="0" applyFont="1" applyFill="1" applyBorder="1" applyAlignment="1" applyProtection="1">
      <alignment horizontal="left" vertical="center" shrinkToFit="1"/>
      <protection locked="0"/>
    </xf>
    <xf numFmtId="0" fontId="2" fillId="2" borderId="57" xfId="0" applyFont="1" applyFill="1" applyBorder="1" applyAlignment="1" applyProtection="1">
      <alignment horizontal="left" vertical="center" shrinkToFit="1"/>
      <protection locked="0"/>
    </xf>
    <xf numFmtId="0" fontId="2" fillId="2" borderId="85" xfId="0" applyFont="1" applyFill="1" applyBorder="1" applyAlignment="1" applyProtection="1">
      <alignment horizontal="left" vertical="center" shrinkToFit="1"/>
      <protection locked="0"/>
    </xf>
    <xf numFmtId="0" fontId="2" fillId="2" borderId="123" xfId="0" applyFont="1" applyFill="1" applyBorder="1" applyAlignment="1" applyProtection="1">
      <alignment horizontal="left" vertical="center" shrinkToFit="1"/>
      <protection locked="0"/>
    </xf>
    <xf numFmtId="0" fontId="2" fillId="2" borderId="59" xfId="0" applyFont="1" applyFill="1" applyBorder="1" applyAlignment="1" applyProtection="1">
      <alignment horizontal="left" vertical="center" shrinkToFit="1"/>
      <protection locked="0"/>
    </xf>
    <xf numFmtId="189" fontId="2" fillId="2" borderId="58" xfId="0" applyNumberFormat="1" applyFont="1" applyFill="1" applyBorder="1" applyAlignment="1" applyProtection="1">
      <alignment horizontal="right" vertical="center" shrinkToFit="1"/>
      <protection locked="0"/>
    </xf>
    <xf numFmtId="189" fontId="2" fillId="2" borderId="57" xfId="0" applyNumberFormat="1" applyFont="1" applyFill="1" applyBorder="1" applyAlignment="1" applyProtection="1">
      <alignment horizontal="right" vertical="center" shrinkToFit="1"/>
      <protection locked="0"/>
    </xf>
    <xf numFmtId="189" fontId="2" fillId="2" borderId="59" xfId="0" applyNumberFormat="1" applyFont="1" applyFill="1" applyBorder="1" applyAlignment="1" applyProtection="1">
      <alignment horizontal="right" vertical="center" shrinkToFit="1"/>
      <protection locked="0"/>
    </xf>
    <xf numFmtId="179" fontId="9" fillId="2" borderId="17" xfId="0" applyNumberFormat="1" applyFont="1" applyFill="1" applyBorder="1" applyAlignment="1" applyProtection="1">
      <alignment horizontal="center" vertical="center"/>
      <protection locked="0"/>
    </xf>
    <xf numFmtId="179" fontId="9" fillId="2" borderId="18" xfId="0" applyNumberFormat="1" applyFont="1" applyFill="1" applyBorder="1" applyAlignment="1" applyProtection="1">
      <alignment horizontal="center" vertical="center"/>
      <protection locked="0"/>
    </xf>
    <xf numFmtId="179" fontId="9" fillId="2" borderId="19" xfId="0" applyNumberFormat="1" applyFont="1" applyFill="1" applyBorder="1" applyAlignment="1" applyProtection="1">
      <alignment horizontal="center" vertical="center"/>
      <protection locked="0"/>
    </xf>
    <xf numFmtId="189" fontId="2" fillId="2" borderId="142" xfId="0" applyNumberFormat="1" applyFont="1" applyFill="1" applyBorder="1" applyAlignment="1" applyProtection="1">
      <alignment horizontal="right" vertical="center" shrinkToFit="1"/>
      <protection locked="0"/>
    </xf>
    <xf numFmtId="189" fontId="2" fillId="2" borderId="143" xfId="0" applyNumberFormat="1" applyFont="1" applyFill="1" applyBorder="1" applyAlignment="1" applyProtection="1">
      <alignment horizontal="right" vertical="center" shrinkToFit="1"/>
      <protection locked="0"/>
    </xf>
    <xf numFmtId="185" fontId="2" fillId="2" borderId="142" xfId="1" applyNumberFormat="1" applyFont="1" applyFill="1" applyBorder="1" applyAlignment="1" applyProtection="1">
      <alignment horizontal="center" vertical="center"/>
      <protection locked="0"/>
    </xf>
    <xf numFmtId="185" fontId="2" fillId="2" borderId="143" xfId="1" applyNumberFormat="1" applyFont="1" applyFill="1" applyBorder="1" applyAlignment="1" applyProtection="1">
      <alignment horizontal="center" vertical="center"/>
      <protection locked="0"/>
    </xf>
    <xf numFmtId="185" fontId="2" fillId="2" borderId="144" xfId="1" applyNumberFormat="1" applyFont="1" applyFill="1" applyBorder="1" applyAlignment="1" applyProtection="1">
      <alignment horizontal="center" vertical="center"/>
      <protection locked="0"/>
    </xf>
    <xf numFmtId="180" fontId="2" fillId="6" borderId="42" xfId="0" applyNumberFormat="1" applyFont="1" applyFill="1" applyBorder="1" applyAlignment="1">
      <alignment horizontal="right" vertical="center"/>
    </xf>
    <xf numFmtId="180" fontId="2" fillId="6" borderId="18" xfId="0" applyNumberFormat="1" applyFont="1" applyFill="1" applyBorder="1" applyAlignment="1">
      <alignment horizontal="right" vertical="center"/>
    </xf>
    <xf numFmtId="180" fontId="2" fillId="6" borderId="43" xfId="0" applyNumberFormat="1" applyFont="1" applyFill="1" applyBorder="1" applyAlignment="1">
      <alignment horizontal="right" vertical="center"/>
    </xf>
    <xf numFmtId="182" fontId="9" fillId="2" borderId="146" xfId="1" applyNumberFormat="1" applyFont="1" applyFill="1" applyBorder="1" applyAlignment="1" applyProtection="1">
      <alignment horizontal="right" vertical="center" shrinkToFit="1"/>
    </xf>
    <xf numFmtId="182" fontId="9" fillId="2" borderId="57" xfId="1" applyNumberFormat="1" applyFont="1" applyFill="1" applyBorder="1" applyAlignment="1" applyProtection="1">
      <alignment horizontal="right" vertical="center" shrinkToFit="1"/>
    </xf>
    <xf numFmtId="182" fontId="9" fillId="2" borderId="36" xfId="1" applyNumberFormat="1" applyFont="1" applyFill="1" applyBorder="1" applyAlignment="1" applyProtection="1">
      <alignment horizontal="right" vertical="center" shrinkToFit="1"/>
    </xf>
    <xf numFmtId="182" fontId="9" fillId="2" borderId="20" xfId="1" applyNumberFormat="1" applyFont="1" applyFill="1" applyBorder="1" applyAlignment="1" applyProtection="1">
      <alignment horizontal="right" vertical="center" shrinkToFit="1"/>
    </xf>
    <xf numFmtId="180" fontId="2" fillId="6" borderId="36" xfId="0" applyNumberFormat="1" applyFont="1" applyFill="1" applyBorder="1" applyAlignment="1">
      <alignment horizontal="right" vertical="center"/>
    </xf>
    <xf numFmtId="180" fontId="2" fillId="6" borderId="20" xfId="0" applyNumberFormat="1" applyFont="1" applyFill="1" applyBorder="1" applyAlignment="1">
      <alignment horizontal="right" vertical="center"/>
    </xf>
    <xf numFmtId="180" fontId="2" fillId="6" borderId="37" xfId="0" applyNumberFormat="1" applyFont="1" applyFill="1" applyBorder="1" applyAlignment="1">
      <alignment horizontal="right" vertical="center"/>
    </xf>
    <xf numFmtId="0" fontId="0" fillId="6" borderId="102" xfId="0" applyFill="1" applyBorder="1" applyAlignment="1">
      <alignment horizontal="center" vertical="center"/>
    </xf>
    <xf numFmtId="0" fontId="0" fillId="6" borderId="103" xfId="0" applyFill="1" applyBorder="1" applyAlignment="1">
      <alignment horizontal="center" vertical="center"/>
    </xf>
    <xf numFmtId="0" fontId="0" fillId="6" borderId="133" xfId="0" applyFill="1" applyBorder="1" applyAlignment="1">
      <alignment horizontal="center" vertical="center"/>
    </xf>
    <xf numFmtId="192" fontId="2" fillId="2" borderId="102" xfId="0" applyNumberFormat="1" applyFont="1" applyFill="1" applyBorder="1" applyAlignment="1" applyProtection="1">
      <alignment horizontal="center" vertical="center" shrinkToFit="1"/>
      <protection locked="0"/>
    </xf>
    <xf numFmtId="192" fontId="2" fillId="2" borderId="103" xfId="0" applyNumberFormat="1" applyFont="1" applyFill="1" applyBorder="1" applyAlignment="1" applyProtection="1">
      <alignment horizontal="center" vertical="center" shrinkToFit="1"/>
      <protection locked="0"/>
    </xf>
    <xf numFmtId="0" fontId="2" fillId="2" borderId="127" xfId="0" applyFont="1" applyFill="1" applyBorder="1" applyAlignment="1" applyProtection="1">
      <alignment horizontal="left" vertical="center" shrinkToFit="1"/>
      <protection locked="0"/>
    </xf>
    <xf numFmtId="0" fontId="2" fillId="2" borderId="20" xfId="0" applyFont="1" applyFill="1" applyBorder="1" applyAlignment="1" applyProtection="1">
      <alignment horizontal="left" vertical="center" shrinkToFit="1"/>
      <protection locked="0"/>
    </xf>
    <xf numFmtId="0" fontId="2" fillId="2" borderId="86" xfId="0" applyFont="1" applyFill="1" applyBorder="1" applyAlignment="1" applyProtection="1">
      <alignment horizontal="left" vertical="center" shrinkToFit="1"/>
      <protection locked="0"/>
    </xf>
    <xf numFmtId="0" fontId="2" fillId="2" borderId="122" xfId="0" applyFont="1" applyFill="1" applyBorder="1" applyAlignment="1" applyProtection="1">
      <alignment horizontal="left" vertical="center" shrinkToFit="1"/>
      <protection locked="0"/>
    </xf>
    <xf numFmtId="0" fontId="2" fillId="2" borderId="21" xfId="0" applyFont="1" applyFill="1" applyBorder="1" applyAlignment="1" applyProtection="1">
      <alignment horizontal="left" vertical="center" shrinkToFit="1"/>
      <protection locked="0"/>
    </xf>
    <xf numFmtId="189" fontId="2" fillId="2" borderId="22" xfId="0" applyNumberFormat="1" applyFont="1" applyFill="1" applyBorder="1" applyAlignment="1" applyProtection="1">
      <alignment horizontal="right" vertical="center" shrinkToFit="1"/>
      <protection locked="0"/>
    </xf>
    <xf numFmtId="189" fontId="2" fillId="2" borderId="20" xfId="0" applyNumberFormat="1" applyFont="1" applyFill="1" applyBorder="1" applyAlignment="1" applyProtection="1">
      <alignment horizontal="right" vertical="center" shrinkToFit="1"/>
      <protection locked="0"/>
    </xf>
    <xf numFmtId="189" fontId="2" fillId="2" borderId="21" xfId="0" applyNumberFormat="1" applyFont="1" applyFill="1" applyBorder="1" applyAlignment="1" applyProtection="1">
      <alignment horizontal="right" vertical="center" shrinkToFit="1"/>
      <protection locked="0"/>
    </xf>
    <xf numFmtId="179" fontId="9" fillId="2" borderId="22" xfId="0" applyNumberFormat="1" applyFont="1" applyFill="1" applyBorder="1" applyAlignment="1" applyProtection="1">
      <alignment horizontal="center" vertical="center"/>
      <protection locked="0"/>
    </xf>
    <xf numFmtId="179" fontId="9" fillId="2" borderId="20" xfId="0" applyNumberFormat="1" applyFont="1" applyFill="1" applyBorder="1" applyAlignment="1" applyProtection="1">
      <alignment horizontal="center" vertical="center"/>
      <protection locked="0"/>
    </xf>
    <xf numFmtId="179" fontId="9" fillId="2" borderId="21" xfId="0" applyNumberFormat="1" applyFont="1" applyFill="1" applyBorder="1" applyAlignment="1" applyProtection="1">
      <alignment horizontal="center" vertical="center"/>
      <protection locked="0"/>
    </xf>
    <xf numFmtId="185" fontId="2" fillId="2" borderId="22" xfId="2" applyNumberFormat="1" applyFont="1" applyFill="1" applyBorder="1" applyAlignment="1" applyProtection="1">
      <alignment horizontal="center" vertical="center"/>
      <protection locked="0"/>
    </xf>
    <xf numFmtId="185" fontId="2" fillId="2" borderId="20" xfId="2" applyNumberFormat="1" applyFont="1" applyFill="1" applyBorder="1" applyAlignment="1" applyProtection="1">
      <alignment horizontal="center" vertical="center"/>
      <protection locked="0"/>
    </xf>
    <xf numFmtId="185" fontId="2" fillId="2" borderId="37" xfId="2" applyNumberFormat="1" applyFont="1" applyFill="1" applyBorder="1" applyAlignment="1" applyProtection="1">
      <alignment horizontal="center" vertical="center"/>
      <protection locked="0"/>
    </xf>
    <xf numFmtId="0" fontId="0" fillId="6" borderId="105" xfId="0" applyFill="1" applyBorder="1" applyAlignment="1">
      <alignment horizontal="center" vertical="center"/>
    </xf>
    <xf numFmtId="0" fontId="0" fillId="6" borderId="106" xfId="0" applyFill="1" applyBorder="1" applyAlignment="1">
      <alignment horizontal="center" vertical="center"/>
    </xf>
    <xf numFmtId="0" fontId="0" fillId="6" borderId="134" xfId="0" applyFill="1" applyBorder="1" applyAlignment="1">
      <alignment horizontal="center" vertical="center"/>
    </xf>
    <xf numFmtId="192" fontId="2" fillId="2" borderId="105" xfId="0" applyNumberFormat="1" applyFont="1" applyFill="1" applyBorder="1" applyAlignment="1" applyProtection="1">
      <alignment horizontal="center" vertical="center" shrinkToFit="1"/>
      <protection locked="0"/>
    </xf>
    <xf numFmtId="192" fontId="2" fillId="2" borderId="106" xfId="0" applyNumberFormat="1" applyFont="1" applyFill="1" applyBorder="1" applyAlignment="1" applyProtection="1">
      <alignment horizontal="center" vertical="center" shrinkToFit="1"/>
      <protection locked="0"/>
    </xf>
    <xf numFmtId="0" fontId="2" fillId="2" borderId="128" xfId="0" applyFont="1" applyFill="1" applyBorder="1" applyAlignment="1" applyProtection="1">
      <alignment horizontal="left" vertical="center" shrinkToFit="1"/>
      <protection locked="0"/>
    </xf>
    <xf numFmtId="0" fontId="2" fillId="2" borderId="45" xfId="0" applyFont="1" applyFill="1" applyBorder="1" applyAlignment="1" applyProtection="1">
      <alignment horizontal="left" vertical="center" shrinkToFit="1"/>
      <protection locked="0"/>
    </xf>
    <xf numFmtId="0" fontId="2" fillId="2" borderId="87" xfId="0" applyFont="1" applyFill="1" applyBorder="1" applyAlignment="1" applyProtection="1">
      <alignment horizontal="left" vertical="center" shrinkToFit="1"/>
      <protection locked="0"/>
    </xf>
    <xf numFmtId="0" fontId="2" fillId="2" borderId="121" xfId="0" applyFont="1" applyFill="1" applyBorder="1" applyAlignment="1" applyProtection="1">
      <alignment horizontal="left" vertical="center" shrinkToFit="1"/>
      <protection locked="0"/>
    </xf>
    <xf numFmtId="0" fontId="2" fillId="2" borderId="63" xfId="0" applyFont="1" applyFill="1" applyBorder="1" applyAlignment="1" applyProtection="1">
      <alignment horizontal="left" vertical="center" shrinkToFit="1"/>
      <protection locked="0"/>
    </xf>
    <xf numFmtId="0" fontId="2" fillId="2" borderId="64" xfId="0" applyFont="1" applyFill="1" applyBorder="1" applyAlignment="1" applyProtection="1">
      <alignment horizontal="left" vertical="center" shrinkToFit="1"/>
      <protection locked="0"/>
    </xf>
    <xf numFmtId="189" fontId="2" fillId="2" borderId="65" xfId="0" applyNumberFormat="1" applyFont="1" applyFill="1" applyBorder="1" applyAlignment="1" applyProtection="1">
      <alignment horizontal="right" vertical="center" shrinkToFit="1"/>
      <protection locked="0"/>
    </xf>
    <xf numFmtId="189" fontId="2" fillId="2" borderId="63" xfId="0" applyNumberFormat="1" applyFont="1" applyFill="1" applyBorder="1" applyAlignment="1" applyProtection="1">
      <alignment horizontal="right" vertical="center" shrinkToFit="1"/>
      <protection locked="0"/>
    </xf>
    <xf numFmtId="189" fontId="2" fillId="2" borderId="64" xfId="0" applyNumberFormat="1" applyFont="1" applyFill="1" applyBorder="1" applyAlignment="1" applyProtection="1">
      <alignment horizontal="right" vertical="center" shrinkToFit="1"/>
      <protection locked="0"/>
    </xf>
    <xf numFmtId="179" fontId="9" fillId="2" borderId="65" xfId="0" applyNumberFormat="1" applyFont="1" applyFill="1" applyBorder="1" applyAlignment="1" applyProtection="1">
      <alignment horizontal="center" vertical="center"/>
      <protection locked="0"/>
    </xf>
    <xf numFmtId="179" fontId="9" fillId="2" borderId="63" xfId="0" applyNumberFormat="1" applyFont="1" applyFill="1" applyBorder="1" applyAlignment="1" applyProtection="1">
      <alignment horizontal="center" vertical="center"/>
      <protection locked="0"/>
    </xf>
    <xf numFmtId="179" fontId="9" fillId="2" borderId="64" xfId="0" applyNumberFormat="1" applyFont="1" applyFill="1" applyBorder="1" applyAlignment="1" applyProtection="1">
      <alignment horizontal="center" vertical="center"/>
      <protection locked="0"/>
    </xf>
    <xf numFmtId="189" fontId="2" fillId="2" borderId="95" xfId="0" applyNumberFormat="1" applyFont="1" applyFill="1" applyBorder="1" applyAlignment="1" applyProtection="1">
      <alignment horizontal="right" vertical="center" shrinkToFit="1"/>
      <protection locked="0"/>
    </xf>
    <xf numFmtId="189" fontId="2" fillId="2" borderId="45" xfId="0" applyNumberFormat="1" applyFont="1" applyFill="1" applyBorder="1" applyAlignment="1" applyProtection="1">
      <alignment horizontal="right" vertical="center" shrinkToFit="1"/>
      <protection locked="0"/>
    </xf>
    <xf numFmtId="185" fontId="2" fillId="2" borderId="95" xfId="2" applyNumberFormat="1" applyFont="1" applyFill="1" applyBorder="1" applyAlignment="1" applyProtection="1">
      <alignment horizontal="center" vertical="center"/>
      <protection locked="0"/>
    </xf>
    <xf numFmtId="185" fontId="2" fillId="2" borderId="45" xfId="2" applyNumberFormat="1" applyFont="1" applyFill="1" applyBorder="1" applyAlignment="1" applyProtection="1">
      <alignment horizontal="center" vertical="center"/>
      <protection locked="0"/>
    </xf>
    <xf numFmtId="185" fontId="2" fillId="2" borderId="97" xfId="2" applyNumberFormat="1" applyFont="1" applyFill="1" applyBorder="1" applyAlignment="1" applyProtection="1">
      <alignment horizontal="center" vertical="center"/>
      <protection locked="0"/>
    </xf>
    <xf numFmtId="180" fontId="2" fillId="6" borderId="66" xfId="0" applyNumberFormat="1" applyFont="1" applyFill="1" applyBorder="1" applyAlignment="1">
      <alignment horizontal="right" vertical="center"/>
    </xf>
    <xf numFmtId="180" fontId="2" fillId="6" borderId="67" xfId="0" applyNumberFormat="1" applyFont="1" applyFill="1" applyBorder="1" applyAlignment="1">
      <alignment horizontal="right" vertical="center"/>
    </xf>
    <xf numFmtId="180" fontId="2" fillId="6" borderId="68" xfId="0" applyNumberFormat="1" applyFont="1" applyFill="1" applyBorder="1" applyAlignment="1">
      <alignment horizontal="right" vertical="center"/>
    </xf>
    <xf numFmtId="182" fontId="9" fillId="2" borderId="147" xfId="1" applyNumberFormat="1" applyFont="1" applyFill="1" applyBorder="1" applyAlignment="1" applyProtection="1">
      <alignment horizontal="right" vertical="center" shrinkToFit="1"/>
    </xf>
    <xf numFmtId="182" fontId="9" fillId="2" borderId="45" xfId="1" applyNumberFormat="1" applyFont="1" applyFill="1" applyBorder="1" applyAlignment="1" applyProtection="1">
      <alignment horizontal="right" vertical="center" shrinkToFit="1"/>
    </xf>
    <xf numFmtId="0" fontId="6" fillId="2" borderId="82"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wrapText="1"/>
    </xf>
    <xf numFmtId="0" fontId="6" fillId="2" borderId="8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31" fillId="11" borderId="140" xfId="0" applyFont="1" applyFill="1" applyBorder="1" applyAlignment="1">
      <alignment horizontal="center" vertical="center"/>
    </xf>
    <xf numFmtId="0" fontId="31" fillId="11" borderId="130" xfId="0" applyFont="1" applyFill="1" applyBorder="1" applyAlignment="1">
      <alignment horizontal="center" vertical="center"/>
    </xf>
    <xf numFmtId="0" fontId="31" fillId="11" borderId="131" xfId="0" applyFont="1" applyFill="1" applyBorder="1" applyAlignment="1">
      <alignment horizontal="center" vertical="center"/>
    </xf>
    <xf numFmtId="0" fontId="31" fillId="11" borderId="109" xfId="0" applyFont="1" applyFill="1" applyBorder="1" applyAlignment="1">
      <alignment horizontal="center" vertical="center"/>
    </xf>
    <xf numFmtId="0" fontId="31" fillId="11" borderId="100" xfId="0" applyFont="1" applyFill="1" applyBorder="1" applyAlignment="1">
      <alignment horizontal="center" vertical="center"/>
    </xf>
    <xf numFmtId="0" fontId="31" fillId="11" borderId="132" xfId="0" applyFont="1" applyFill="1" applyBorder="1" applyAlignment="1">
      <alignment horizontal="center" vertical="center"/>
    </xf>
    <xf numFmtId="0" fontId="31" fillId="11" borderId="110" xfId="0" applyFont="1" applyFill="1" applyBorder="1" applyAlignment="1">
      <alignment horizontal="center" vertical="center"/>
    </xf>
    <xf numFmtId="0" fontId="31" fillId="11" borderId="103" xfId="0" applyFont="1" applyFill="1" applyBorder="1" applyAlignment="1">
      <alignment horizontal="center" vertical="center"/>
    </xf>
    <xf numFmtId="0" fontId="31" fillId="11" borderId="133" xfId="0" applyFont="1" applyFill="1" applyBorder="1" applyAlignment="1">
      <alignment horizontal="center" vertical="center"/>
    </xf>
    <xf numFmtId="192" fontId="2" fillId="2" borderId="102" xfId="0" applyNumberFormat="1" applyFont="1" applyFill="1" applyBorder="1" applyAlignment="1">
      <alignment horizontal="center" vertical="center" shrinkToFit="1"/>
    </xf>
    <xf numFmtId="192" fontId="2" fillId="2" borderId="103" xfId="0" applyNumberFormat="1" applyFont="1" applyFill="1" applyBorder="1" applyAlignment="1">
      <alignment horizontal="center" vertical="center" shrinkToFit="1"/>
    </xf>
    <xf numFmtId="192" fontId="2" fillId="2" borderId="104" xfId="0" applyNumberFormat="1" applyFont="1" applyFill="1" applyBorder="1" applyAlignment="1">
      <alignment horizontal="center" vertical="center" shrinkToFit="1"/>
    </xf>
    <xf numFmtId="178" fontId="11" fillId="11" borderId="4" xfId="0" applyNumberFormat="1" applyFont="1" applyFill="1" applyBorder="1" applyAlignment="1">
      <alignment horizontal="center" vertical="center"/>
    </xf>
    <xf numFmtId="178" fontId="11" fillId="11" borderId="0" xfId="0" applyNumberFormat="1" applyFont="1" applyFill="1" applyAlignment="1">
      <alignment horizontal="center" vertical="center"/>
    </xf>
    <xf numFmtId="178" fontId="11" fillId="11" borderId="5" xfId="0" applyNumberFormat="1" applyFont="1" applyFill="1" applyBorder="1" applyAlignment="1">
      <alignment horizontal="center" vertical="center"/>
    </xf>
    <xf numFmtId="178" fontId="11" fillId="11" borderId="35" xfId="0" applyNumberFormat="1" applyFont="1" applyFill="1" applyBorder="1" applyAlignment="1">
      <alignment horizontal="center" vertical="center"/>
    </xf>
    <xf numFmtId="178" fontId="11" fillId="11" borderId="12" xfId="0" applyNumberFormat="1" applyFont="1" applyFill="1" applyBorder="1" applyAlignment="1">
      <alignment horizontal="center" vertical="center"/>
    </xf>
    <xf numFmtId="178" fontId="11" fillId="11" borderId="34" xfId="0" applyNumberFormat="1" applyFont="1" applyFill="1" applyBorder="1" applyAlignment="1">
      <alignment horizontal="center" vertical="center"/>
    </xf>
    <xf numFmtId="0" fontId="2" fillId="8" borderId="1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127" xfId="0" applyFont="1" applyFill="1" applyBorder="1" applyAlignment="1">
      <alignment horizontal="left" shrinkToFit="1"/>
    </xf>
    <xf numFmtId="0" fontId="2" fillId="2" borderId="20" xfId="0" applyFont="1" applyFill="1" applyBorder="1" applyAlignment="1">
      <alignment horizontal="left" shrinkToFit="1"/>
    </xf>
    <xf numFmtId="0" fontId="2" fillId="2" borderId="86" xfId="0" applyFont="1" applyFill="1" applyBorder="1" applyAlignment="1">
      <alignment horizontal="left" shrinkToFit="1"/>
    </xf>
    <xf numFmtId="177" fontId="11" fillId="11" borderId="0" xfId="0" applyNumberFormat="1" applyFont="1" applyFill="1" applyAlignment="1">
      <alignment horizontal="center" vertical="center"/>
    </xf>
    <xf numFmtId="177" fontId="11" fillId="11" borderId="61" xfId="0" applyNumberFormat="1" applyFont="1" applyFill="1" applyBorder="1" applyAlignment="1">
      <alignment horizontal="center" vertical="center"/>
    </xf>
    <xf numFmtId="177" fontId="11" fillId="11" borderId="12" xfId="0" applyNumberFormat="1" applyFont="1" applyFill="1" applyBorder="1" applyAlignment="1">
      <alignment horizontal="center" vertical="center"/>
    </xf>
    <xf numFmtId="177" fontId="11" fillId="11" borderId="13" xfId="0" applyNumberFormat="1" applyFont="1" applyFill="1" applyBorder="1" applyAlignment="1">
      <alignment horizontal="center" vertical="center"/>
    </xf>
    <xf numFmtId="0" fontId="2" fillId="2" borderId="22"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44" fillId="8" borderId="75" xfId="0" applyFont="1" applyFill="1" applyBorder="1" applyAlignment="1">
      <alignment horizontal="center" vertical="center"/>
    </xf>
    <xf numFmtId="0" fontId="44" fillId="8" borderId="60" xfId="0" applyFont="1" applyFill="1" applyBorder="1" applyAlignment="1">
      <alignment horizontal="center" vertical="center"/>
    </xf>
    <xf numFmtId="0" fontId="44" fillId="8" borderId="77" xfId="0" applyFont="1" applyFill="1" applyBorder="1" applyAlignment="1">
      <alignment horizontal="center" vertical="center"/>
    </xf>
    <xf numFmtId="0" fontId="11" fillId="8" borderId="11" xfId="0" applyFont="1" applyFill="1" applyBorder="1" applyAlignment="1">
      <alignment horizontal="center" vertical="center"/>
    </xf>
    <xf numFmtId="0" fontId="11" fillId="8" borderId="1" xfId="0" applyFont="1" applyFill="1" applyBorder="1" applyAlignment="1">
      <alignment horizontal="center" vertical="center"/>
    </xf>
    <xf numFmtId="0" fontId="11" fillId="8" borderId="10"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1" xfId="0" applyFont="1" applyFill="1" applyBorder="1" applyAlignment="1">
      <alignment horizontal="center" vertical="center"/>
    </xf>
    <xf numFmtId="0" fontId="23" fillId="8" borderId="10" xfId="0" applyFont="1" applyFill="1" applyBorder="1" applyAlignment="1">
      <alignment horizontal="center" vertical="center"/>
    </xf>
    <xf numFmtId="191" fontId="13" fillId="0" borderId="2" xfId="0" applyNumberFormat="1" applyFont="1" applyBorder="1" applyAlignment="1">
      <alignment horizontal="left" vertical="center" shrinkToFit="1"/>
    </xf>
    <xf numFmtId="191" fontId="13" fillId="0" borderId="3" xfId="0" applyNumberFormat="1" applyFont="1" applyBorder="1" applyAlignment="1">
      <alignment horizontal="left" vertical="center" shrinkToFit="1"/>
    </xf>
    <xf numFmtId="0" fontId="40" fillId="2" borderId="0" xfId="0" applyFont="1" applyFill="1" applyAlignment="1">
      <alignment horizontal="center" vertical="center"/>
    </xf>
    <xf numFmtId="0" fontId="40" fillId="2" borderId="5" xfId="0" applyFont="1" applyFill="1" applyBorder="1" applyAlignment="1">
      <alignment horizontal="center" vertical="center"/>
    </xf>
    <xf numFmtId="0" fontId="40" fillId="2" borderId="7" xfId="0" applyFont="1" applyFill="1" applyBorder="1" applyAlignment="1">
      <alignment horizontal="center" vertical="center"/>
    </xf>
    <xf numFmtId="0" fontId="40" fillId="2" borderId="8" xfId="0" applyFont="1" applyFill="1" applyBorder="1" applyAlignment="1">
      <alignment horizontal="center" vertical="center"/>
    </xf>
    <xf numFmtId="0" fontId="2" fillId="11" borderId="6"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3" xfId="0" applyFont="1" applyFill="1" applyBorder="1" applyAlignment="1">
      <alignment horizontal="center" vertical="center"/>
    </xf>
    <xf numFmtId="0" fontId="2" fillId="11" borderId="9" xfId="0" applyFont="1" applyFill="1" applyBorder="1" applyAlignment="1">
      <alignment horizontal="center" vertical="center"/>
    </xf>
    <xf numFmtId="0" fontId="2" fillId="11" borderId="7" xfId="0" applyFont="1" applyFill="1" applyBorder="1" applyAlignment="1">
      <alignment horizontal="center" vertical="center"/>
    </xf>
    <xf numFmtId="0" fontId="2" fillId="11" borderId="8" xfId="0" applyFont="1" applyFill="1" applyBorder="1" applyAlignment="1">
      <alignment horizontal="center" vertical="center"/>
    </xf>
    <xf numFmtId="0" fontId="2" fillId="11" borderId="93" xfId="0" applyFont="1" applyFill="1" applyBorder="1" applyAlignment="1">
      <alignment horizontal="center" vertical="center"/>
    </xf>
    <xf numFmtId="0" fontId="2" fillId="11" borderId="94" xfId="0" applyFont="1" applyFill="1" applyBorder="1" applyAlignment="1">
      <alignment horizontal="center" vertical="center"/>
    </xf>
    <xf numFmtId="190" fontId="18" fillId="0" borderId="60" xfId="0" applyNumberFormat="1" applyFont="1" applyBorder="1" applyAlignment="1">
      <alignment horizontal="center" vertical="center"/>
    </xf>
    <xf numFmtId="190" fontId="18" fillId="0" borderId="77" xfId="0" applyNumberFormat="1" applyFont="1" applyBorder="1" applyAlignment="1">
      <alignment horizontal="center" vertical="center"/>
    </xf>
    <xf numFmtId="0" fontId="8" fillId="2" borderId="79" xfId="0" applyFont="1" applyFill="1" applyBorder="1" applyAlignment="1">
      <alignment horizontal="left"/>
    </xf>
    <xf numFmtId="0" fontId="2" fillId="8" borderId="27" xfId="0" applyFont="1" applyFill="1" applyBorder="1" applyAlignment="1">
      <alignment horizontal="center" vertical="center"/>
    </xf>
    <xf numFmtId="177" fontId="11" fillId="0" borderId="27" xfId="0" applyNumberFormat="1" applyFont="1" applyBorder="1" applyAlignment="1">
      <alignment horizontal="center" vertical="center"/>
    </xf>
    <xf numFmtId="177" fontId="2" fillId="8" borderId="27" xfId="0" applyNumberFormat="1" applyFont="1" applyFill="1" applyBorder="1" applyAlignment="1">
      <alignment horizontal="center" vertical="center"/>
    </xf>
    <xf numFmtId="183" fontId="11" fillId="0" borderId="27" xfId="0" applyNumberFormat="1" applyFont="1" applyBorder="1" applyAlignment="1">
      <alignment horizontal="center" vertical="center"/>
    </xf>
    <xf numFmtId="0" fontId="39" fillId="2" borderId="4" xfId="0" applyFont="1" applyFill="1" applyBorder="1" applyAlignment="1">
      <alignment horizontal="center" vertical="center" shrinkToFit="1"/>
    </xf>
    <xf numFmtId="0" fontId="39" fillId="2" borderId="0" xfId="0" applyFont="1" applyFill="1" applyAlignment="1">
      <alignment horizontal="center" vertical="center" shrinkToFit="1"/>
    </xf>
    <xf numFmtId="0" fontId="39" fillId="2" borderId="9" xfId="0" applyFont="1" applyFill="1" applyBorder="1" applyAlignment="1">
      <alignment horizontal="center" vertical="center" shrinkToFit="1"/>
    </xf>
    <xf numFmtId="0" fontId="39" fillId="2" borderId="7" xfId="0" applyFont="1" applyFill="1" applyBorder="1" applyAlignment="1">
      <alignment horizontal="center" vertical="center" shrinkToFit="1"/>
    </xf>
    <xf numFmtId="186" fontId="25" fillId="0" borderId="11" xfId="0" applyNumberFormat="1" applyFont="1" applyBorder="1" applyAlignment="1" applyProtection="1">
      <alignment horizontal="center" vertical="center"/>
      <protection locked="0"/>
    </xf>
    <xf numFmtId="186" fontId="25" fillId="0" borderId="1" xfId="0" applyNumberFormat="1" applyFont="1" applyBorder="1" applyAlignment="1" applyProtection="1">
      <alignment horizontal="center" vertical="center"/>
      <protection locked="0"/>
    </xf>
    <xf numFmtId="186" fontId="25" fillId="0" borderId="10" xfId="0" applyNumberFormat="1" applyFont="1" applyBorder="1" applyAlignment="1" applyProtection="1">
      <alignment horizontal="center" vertical="center"/>
      <protection locked="0"/>
    </xf>
    <xf numFmtId="0" fontId="2" fillId="10" borderId="78" xfId="0" applyFont="1" applyFill="1" applyBorder="1" applyAlignment="1">
      <alignment horizontal="center" vertical="center" wrapText="1"/>
    </xf>
    <xf numFmtId="0" fontId="2" fillId="10" borderId="79" xfId="0" applyFont="1" applyFill="1" applyBorder="1" applyAlignment="1">
      <alignment horizontal="center" vertical="center" wrapText="1"/>
    </xf>
    <xf numFmtId="0" fontId="2" fillId="10" borderId="80" xfId="0" applyFont="1" applyFill="1" applyBorder="1" applyAlignment="1">
      <alignment horizontal="center" vertical="center" wrapText="1"/>
    </xf>
    <xf numFmtId="0" fontId="6" fillId="2" borderId="81" xfId="0" applyFont="1" applyFill="1" applyBorder="1" applyAlignment="1">
      <alignment horizontal="center" wrapText="1"/>
    </xf>
    <xf numFmtId="0" fontId="6" fillId="2" borderId="2" xfId="0" applyFont="1" applyFill="1" applyBorder="1" applyAlignment="1">
      <alignment horizontal="center" wrapText="1"/>
    </xf>
    <xf numFmtId="0" fontId="6" fillId="2" borderId="3" xfId="0" applyFont="1" applyFill="1" applyBorder="1" applyAlignment="1">
      <alignment horizontal="center" wrapText="1"/>
    </xf>
    <xf numFmtId="0" fontId="6" fillId="2" borderId="82" xfId="0" applyFont="1" applyFill="1" applyBorder="1" applyAlignment="1">
      <alignment horizontal="center" wrapText="1"/>
    </xf>
    <xf numFmtId="0" fontId="6" fillId="2" borderId="0" xfId="0" applyFont="1" applyFill="1" applyAlignment="1">
      <alignment horizontal="center" wrapText="1"/>
    </xf>
    <xf numFmtId="0" fontId="6" fillId="2" borderId="5" xfId="0" applyFont="1" applyFill="1" applyBorder="1" applyAlignment="1">
      <alignment horizontal="center" wrapText="1"/>
    </xf>
    <xf numFmtId="0" fontId="11" fillId="0" borderId="11" xfId="0" applyFont="1" applyBorder="1" applyAlignment="1">
      <alignment horizontal="center" vertical="center"/>
    </xf>
    <xf numFmtId="0" fontId="11" fillId="0" borderId="1" xfId="0" applyFont="1" applyBorder="1" applyAlignment="1">
      <alignment horizontal="center" vertical="center"/>
    </xf>
    <xf numFmtId="0" fontId="11" fillId="0" borderId="10" xfId="0" applyFont="1" applyBorder="1" applyAlignment="1">
      <alignment horizontal="center"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38" fillId="2" borderId="9" xfId="0" applyFont="1" applyFill="1" applyBorder="1" applyAlignment="1">
      <alignment horizontal="left" vertical="center" shrinkToFit="1"/>
    </xf>
    <xf numFmtId="0" fontId="38" fillId="2" borderId="7" xfId="0" applyFont="1" applyFill="1" applyBorder="1" applyAlignment="1">
      <alignment horizontal="left" vertical="center" shrinkToFit="1"/>
    </xf>
    <xf numFmtId="0" fontId="38" fillId="2" borderId="8" xfId="0" applyFont="1" applyFill="1" applyBorder="1" applyAlignment="1">
      <alignment horizontal="left" vertical="center" shrinkToFit="1"/>
    </xf>
    <xf numFmtId="0" fontId="23" fillId="8" borderId="9" xfId="0" applyFont="1" applyFill="1" applyBorder="1" applyAlignment="1">
      <alignment horizontal="center" vertical="center"/>
    </xf>
    <xf numFmtId="0" fontId="23" fillId="8" borderId="7" xfId="0" applyFont="1" applyFill="1" applyBorder="1" applyAlignment="1">
      <alignment horizontal="center" vertical="center"/>
    </xf>
    <xf numFmtId="0" fontId="23" fillId="8" borderId="8" xfId="0" applyFont="1" applyFill="1" applyBorder="1" applyAlignment="1">
      <alignment horizontal="center" vertical="center"/>
    </xf>
    <xf numFmtId="0" fontId="34" fillId="2" borderId="17" xfId="0" applyFont="1" applyFill="1" applyBorder="1" applyAlignment="1">
      <alignment horizontal="left" vertical="center"/>
    </xf>
    <xf numFmtId="0" fontId="34" fillId="2" borderId="18" xfId="0" applyFont="1" applyFill="1" applyBorder="1" applyAlignment="1">
      <alignment horizontal="left" vertical="center"/>
    </xf>
    <xf numFmtId="0" fontId="34" fillId="2" borderId="19" xfId="0" applyFont="1" applyFill="1" applyBorder="1" applyAlignment="1">
      <alignment horizontal="left" vertical="center"/>
    </xf>
    <xf numFmtId="182" fontId="36" fillId="2" borderId="6" xfId="0" applyNumberFormat="1" applyFont="1" applyFill="1" applyBorder="1" applyAlignment="1">
      <alignment horizontal="right" vertical="center"/>
    </xf>
    <xf numFmtId="182" fontId="36" fillId="2" borderId="2" xfId="0" applyNumberFormat="1" applyFont="1" applyFill="1" applyBorder="1" applyAlignment="1">
      <alignment horizontal="right" vertical="center"/>
    </xf>
    <xf numFmtId="182" fontId="36" fillId="2" borderId="3" xfId="0" applyNumberFormat="1" applyFont="1" applyFill="1" applyBorder="1" applyAlignment="1">
      <alignment horizontal="right" vertical="center"/>
    </xf>
    <xf numFmtId="182" fontId="36" fillId="2" borderId="9" xfId="0" applyNumberFormat="1" applyFont="1" applyFill="1" applyBorder="1" applyAlignment="1">
      <alignment horizontal="right" vertical="center"/>
    </xf>
    <xf numFmtId="182" fontId="36" fillId="2" borderId="7" xfId="0" applyNumberFormat="1" applyFont="1" applyFill="1" applyBorder="1" applyAlignment="1">
      <alignment horizontal="right" vertical="center"/>
    </xf>
    <xf numFmtId="182" fontId="36" fillId="2" borderId="8" xfId="0" applyNumberFormat="1" applyFont="1" applyFill="1" applyBorder="1" applyAlignment="1">
      <alignment horizontal="right" vertical="center"/>
    </xf>
    <xf numFmtId="182" fontId="37" fillId="2" borderId="6" xfId="0" applyNumberFormat="1" applyFont="1" applyFill="1" applyBorder="1" applyAlignment="1">
      <alignment horizontal="right" vertical="center"/>
    </xf>
    <xf numFmtId="182" fontId="37" fillId="2" borderId="2" xfId="0" applyNumberFormat="1" applyFont="1" applyFill="1" applyBorder="1" applyAlignment="1">
      <alignment horizontal="right" vertical="center"/>
    </xf>
    <xf numFmtId="182" fontId="37" fillId="2" borderId="3" xfId="0" applyNumberFormat="1" applyFont="1" applyFill="1" applyBorder="1" applyAlignment="1">
      <alignment horizontal="right" vertical="center"/>
    </xf>
    <xf numFmtId="182" fontId="37" fillId="2" borderId="9" xfId="0" applyNumberFormat="1" applyFont="1" applyFill="1" applyBorder="1" applyAlignment="1">
      <alignment horizontal="right" vertical="center"/>
    </xf>
    <xf numFmtId="182" fontId="37" fillId="2" borderId="7" xfId="0" applyNumberFormat="1" applyFont="1" applyFill="1" applyBorder="1" applyAlignment="1">
      <alignment horizontal="right" vertical="center"/>
    </xf>
    <xf numFmtId="182" fontId="37" fillId="2" borderId="8" xfId="0" applyNumberFormat="1" applyFont="1" applyFill="1" applyBorder="1" applyAlignment="1">
      <alignment horizontal="right" vertical="center"/>
    </xf>
    <xf numFmtId="0" fontId="34" fillId="5" borderId="31" xfId="0" applyFont="1" applyFill="1" applyBorder="1" applyAlignment="1">
      <alignment horizontal="center" vertical="center"/>
    </xf>
    <xf numFmtId="0" fontId="34" fillId="5" borderId="32" xfId="0" applyFont="1" applyFill="1" applyBorder="1" applyAlignment="1">
      <alignment horizontal="center" vertical="center"/>
    </xf>
    <xf numFmtId="0" fontId="34" fillId="5" borderId="33" xfId="0" applyFont="1" applyFill="1" applyBorder="1" applyAlignment="1">
      <alignment horizontal="center" vertical="center"/>
    </xf>
    <xf numFmtId="182" fontId="35" fillId="2" borderId="9" xfId="0" applyNumberFormat="1" applyFont="1" applyFill="1" applyBorder="1" applyAlignment="1">
      <alignment horizontal="right" vertical="center"/>
    </xf>
    <xf numFmtId="182" fontId="35" fillId="2" borderId="7" xfId="0" applyNumberFormat="1" applyFont="1" applyFill="1" applyBorder="1" applyAlignment="1">
      <alignment horizontal="right" vertical="center"/>
    </xf>
    <xf numFmtId="182" fontId="35" fillId="2" borderId="8" xfId="0" applyNumberFormat="1" applyFont="1" applyFill="1" applyBorder="1" applyAlignment="1">
      <alignment horizontal="right" vertical="center"/>
    </xf>
    <xf numFmtId="182" fontId="35" fillId="2" borderId="31" xfId="1" applyNumberFormat="1" applyFont="1" applyFill="1" applyBorder="1" applyProtection="1">
      <alignment vertical="center"/>
    </xf>
    <xf numFmtId="182" fontId="35" fillId="2" borderId="32" xfId="1" applyNumberFormat="1" applyFont="1" applyFill="1" applyBorder="1" applyProtection="1">
      <alignment vertical="center"/>
    </xf>
    <xf numFmtId="182" fontId="35" fillId="2" borderId="33" xfId="1" applyNumberFormat="1" applyFont="1" applyFill="1" applyBorder="1" applyProtection="1">
      <alignment vertical="center"/>
    </xf>
    <xf numFmtId="0" fontId="22" fillId="2" borderId="0" xfId="0" applyFont="1" applyFill="1" applyAlignment="1">
      <alignment horizontal="left" vertical="center" wrapText="1"/>
    </xf>
    <xf numFmtId="0" fontId="2" fillId="8" borderId="6"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9" xfId="0" applyFont="1" applyFill="1" applyBorder="1" applyAlignment="1">
      <alignment horizontal="center" vertical="center"/>
    </xf>
    <xf numFmtId="0" fontId="2" fillId="8" borderId="7" xfId="0" applyFont="1" applyFill="1" applyBorder="1" applyAlignment="1">
      <alignment horizontal="center" vertical="center"/>
    </xf>
    <xf numFmtId="0" fontId="2" fillId="8" borderId="8" xfId="0" applyFont="1" applyFill="1" applyBorder="1" applyAlignment="1">
      <alignment horizontal="center" vertical="center"/>
    </xf>
    <xf numFmtId="0" fontId="2" fillId="8" borderId="14" xfId="0" applyFont="1" applyFill="1" applyBorder="1" applyAlignment="1">
      <alignment horizontal="center" vertical="center"/>
    </xf>
    <xf numFmtId="0" fontId="2" fillId="8" borderId="15" xfId="0" applyFont="1" applyFill="1" applyBorder="1" applyAlignment="1">
      <alignment horizontal="center" vertical="center"/>
    </xf>
    <xf numFmtId="0" fontId="2" fillId="8" borderId="16" xfId="0" applyFont="1" applyFill="1" applyBorder="1" applyAlignment="1">
      <alignment horizontal="center" vertical="center"/>
    </xf>
    <xf numFmtId="0" fontId="2" fillId="8" borderId="26" xfId="0" applyFont="1" applyFill="1" applyBorder="1" applyAlignment="1">
      <alignment horizontal="center" vertical="center"/>
    </xf>
    <xf numFmtId="0" fontId="2" fillId="8" borderId="24" xfId="0" applyFont="1" applyFill="1" applyBorder="1" applyAlignment="1">
      <alignment horizontal="center" vertical="center"/>
    </xf>
    <xf numFmtId="0" fontId="2" fillId="8" borderId="25" xfId="0" applyFont="1" applyFill="1" applyBorder="1" applyAlignment="1">
      <alignment horizontal="center" vertical="center"/>
    </xf>
    <xf numFmtId="0" fontId="23" fillId="8" borderId="6"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3" xfId="0" applyFont="1" applyFill="1" applyBorder="1" applyAlignment="1">
      <alignment horizontal="center" vertical="center"/>
    </xf>
    <xf numFmtId="184" fontId="34" fillId="5" borderId="26" xfId="1" applyNumberFormat="1" applyFont="1" applyFill="1" applyBorder="1" applyAlignment="1" applyProtection="1">
      <alignment horizontal="center" vertical="center"/>
    </xf>
    <xf numFmtId="184" fontId="34" fillId="5" borderId="24" xfId="1" applyNumberFormat="1" applyFont="1" applyFill="1" applyBorder="1" applyAlignment="1" applyProtection="1">
      <alignment horizontal="center" vertical="center"/>
    </xf>
    <xf numFmtId="184" fontId="34" fillId="5" borderId="25" xfId="1" applyNumberFormat="1" applyFont="1" applyFill="1" applyBorder="1" applyAlignment="1" applyProtection="1">
      <alignment horizontal="center" vertical="center"/>
    </xf>
    <xf numFmtId="184" fontId="34" fillId="5" borderId="17" xfId="1" applyNumberFormat="1" applyFont="1" applyFill="1" applyBorder="1" applyAlignment="1" applyProtection="1">
      <alignment horizontal="center" vertical="center"/>
    </xf>
    <xf numFmtId="184" fontId="34" fillId="5" borderId="18" xfId="1" applyNumberFormat="1" applyFont="1" applyFill="1" applyBorder="1" applyAlignment="1" applyProtection="1">
      <alignment horizontal="center" vertical="center"/>
    </xf>
    <xf numFmtId="184" fontId="34" fillId="5" borderId="19" xfId="1" applyNumberFormat="1" applyFont="1" applyFill="1" applyBorder="1" applyAlignment="1" applyProtection="1">
      <alignment horizontal="center" vertical="center"/>
    </xf>
    <xf numFmtId="182" fontId="35" fillId="2" borderId="26" xfId="1" applyNumberFormat="1" applyFont="1" applyFill="1" applyBorder="1" applyProtection="1">
      <alignment vertical="center"/>
    </xf>
    <xf numFmtId="182" fontId="35" fillId="2" borderId="24" xfId="1" applyNumberFormat="1" applyFont="1" applyFill="1" applyBorder="1" applyProtection="1">
      <alignment vertical="center"/>
    </xf>
    <xf numFmtId="182" fontId="35" fillId="2" borderId="25" xfId="1" applyNumberFormat="1" applyFont="1" applyFill="1" applyBorder="1" applyProtection="1">
      <alignment vertical="center"/>
    </xf>
    <xf numFmtId="182" fontId="35" fillId="2" borderId="17" xfId="1" applyNumberFormat="1" applyFont="1" applyFill="1" applyBorder="1" applyProtection="1">
      <alignment vertical="center"/>
    </xf>
    <xf numFmtId="182" fontId="35" fillId="2" borderId="18" xfId="1" applyNumberFormat="1" applyFont="1" applyFill="1" applyBorder="1" applyProtection="1">
      <alignment vertical="center"/>
    </xf>
    <xf numFmtId="182" fontId="35" fillId="2" borderId="19" xfId="1" applyNumberFormat="1" applyFont="1" applyFill="1" applyBorder="1" applyProtection="1">
      <alignment vertical="center"/>
    </xf>
    <xf numFmtId="182" fontId="35" fillId="2" borderId="26" xfId="1" applyNumberFormat="1" applyFont="1" applyFill="1" applyBorder="1" applyAlignment="1" applyProtection="1">
      <alignment horizontal="right" vertical="center"/>
    </xf>
    <xf numFmtId="182" fontId="35" fillId="2" borderId="24" xfId="1" applyNumberFormat="1" applyFont="1" applyFill="1" applyBorder="1" applyAlignment="1" applyProtection="1">
      <alignment horizontal="right" vertical="center"/>
    </xf>
    <xf numFmtId="182" fontId="35" fillId="2" borderId="25" xfId="1" applyNumberFormat="1" applyFont="1" applyFill="1" applyBorder="1" applyAlignment="1" applyProtection="1">
      <alignment horizontal="right" vertical="center"/>
    </xf>
    <xf numFmtId="182" fontId="35" fillId="2" borderId="17" xfId="1" applyNumberFormat="1" applyFont="1" applyFill="1" applyBorder="1" applyAlignment="1" applyProtection="1">
      <alignment horizontal="right" vertical="center"/>
    </xf>
    <xf numFmtId="182" fontId="35" fillId="2" borderId="18" xfId="1" applyNumberFormat="1" applyFont="1" applyFill="1" applyBorder="1" applyAlignment="1" applyProtection="1">
      <alignment horizontal="right" vertical="center"/>
    </xf>
    <xf numFmtId="182" fontId="35" fillId="2" borderId="19" xfId="1" applyNumberFormat="1" applyFont="1" applyFill="1" applyBorder="1" applyAlignment="1" applyProtection="1">
      <alignment horizontal="right" vertical="center"/>
    </xf>
    <xf numFmtId="0" fontId="27" fillId="9" borderId="11" xfId="0" applyFont="1" applyFill="1" applyBorder="1" applyAlignment="1">
      <alignment horizontal="center" vertical="center"/>
    </xf>
    <xf numFmtId="0" fontId="27" fillId="9" borderId="1" xfId="0" applyFont="1" applyFill="1" applyBorder="1" applyAlignment="1">
      <alignment horizontal="center" vertical="center"/>
    </xf>
    <xf numFmtId="0" fontId="27" fillId="9" borderId="10" xfId="0" applyFont="1" applyFill="1" applyBorder="1" applyAlignment="1">
      <alignment horizontal="center" vertical="center"/>
    </xf>
    <xf numFmtId="184" fontId="34" fillId="5" borderId="14" xfId="0" applyNumberFormat="1" applyFont="1" applyFill="1" applyBorder="1" applyAlignment="1">
      <alignment horizontal="center" vertical="center"/>
    </xf>
    <xf numFmtId="184" fontId="34" fillId="5" borderId="15" xfId="0" applyNumberFormat="1" applyFont="1" applyFill="1" applyBorder="1" applyAlignment="1">
      <alignment horizontal="center" vertical="center"/>
    </xf>
    <xf numFmtId="184" fontId="34" fillId="5" borderId="16" xfId="0" applyNumberFormat="1" applyFont="1" applyFill="1" applyBorder="1" applyAlignment="1">
      <alignment horizontal="center" vertical="center"/>
    </xf>
    <xf numFmtId="182" fontId="35" fillId="2" borderId="14" xfId="1" applyNumberFormat="1" applyFont="1" applyFill="1" applyBorder="1" applyProtection="1">
      <alignment vertical="center"/>
    </xf>
    <xf numFmtId="182" fontId="35" fillId="2" borderId="15" xfId="1" applyNumberFormat="1" applyFont="1" applyFill="1" applyBorder="1" applyProtection="1">
      <alignment vertical="center"/>
    </xf>
    <xf numFmtId="182" fontId="35" fillId="2" borderId="16" xfId="1" applyNumberFormat="1" applyFont="1" applyFill="1" applyBorder="1" applyProtection="1">
      <alignment vertical="center"/>
    </xf>
    <xf numFmtId="185" fontId="34" fillId="5" borderId="28" xfId="1" applyNumberFormat="1" applyFont="1" applyFill="1" applyBorder="1" applyAlignment="1" applyProtection="1">
      <alignment horizontal="center" vertical="center"/>
    </xf>
    <xf numFmtId="185" fontId="34" fillId="5" borderId="29" xfId="1" applyNumberFormat="1" applyFont="1" applyFill="1" applyBorder="1" applyAlignment="1" applyProtection="1">
      <alignment horizontal="center" vertical="center"/>
    </xf>
    <xf numFmtId="185" fontId="34" fillId="5" borderId="30" xfId="1" applyNumberFormat="1" applyFont="1" applyFill="1" applyBorder="1" applyAlignment="1" applyProtection="1">
      <alignment horizontal="center" vertical="center"/>
    </xf>
    <xf numFmtId="182" fontId="35" fillId="2" borderId="28" xfId="1" applyNumberFormat="1" applyFont="1" applyFill="1" applyBorder="1" applyProtection="1">
      <alignment vertical="center"/>
    </xf>
    <xf numFmtId="182" fontId="35" fillId="2" borderId="29" xfId="1" applyNumberFormat="1" applyFont="1" applyFill="1" applyBorder="1" applyProtection="1">
      <alignment vertical="center"/>
    </xf>
    <xf numFmtId="182" fontId="35" fillId="2" borderId="30" xfId="1" applyNumberFormat="1" applyFont="1" applyFill="1" applyBorder="1" applyProtection="1">
      <alignment vertical="center"/>
    </xf>
    <xf numFmtId="182" fontId="35" fillId="2" borderId="28" xfId="1" applyNumberFormat="1" applyFont="1" applyFill="1" applyBorder="1" applyAlignment="1" applyProtection="1">
      <alignment horizontal="right" vertical="center"/>
    </xf>
    <xf numFmtId="182" fontId="35" fillId="2" borderId="29" xfId="1" applyNumberFormat="1" applyFont="1" applyFill="1" applyBorder="1" applyAlignment="1" applyProtection="1">
      <alignment horizontal="right" vertical="center"/>
    </xf>
    <xf numFmtId="182" fontId="35" fillId="2" borderId="30" xfId="1" applyNumberFormat="1" applyFont="1" applyFill="1" applyBorder="1" applyAlignment="1" applyProtection="1">
      <alignment horizontal="right" vertical="center"/>
    </xf>
    <xf numFmtId="0" fontId="9" fillId="2" borderId="0" xfId="0" applyFont="1" applyFill="1" applyAlignment="1">
      <alignment horizontal="center" vertical="center" wrapText="1"/>
    </xf>
    <xf numFmtId="0" fontId="31" fillId="8" borderId="52" xfId="0" applyFont="1" applyFill="1" applyBorder="1" applyAlignment="1">
      <alignment horizontal="center" vertical="center"/>
    </xf>
    <xf numFmtId="0" fontId="31" fillId="8" borderId="50" xfId="0" applyFont="1" applyFill="1" applyBorder="1" applyAlignment="1">
      <alignment horizontal="center" vertical="center"/>
    </xf>
    <xf numFmtId="0" fontId="31" fillId="8" borderId="51" xfId="0" applyFont="1" applyFill="1" applyBorder="1" applyAlignment="1">
      <alignment horizontal="center" vertical="center"/>
    </xf>
    <xf numFmtId="0" fontId="31" fillId="8" borderId="52" xfId="0" applyFont="1" applyFill="1" applyBorder="1" applyAlignment="1">
      <alignment horizontal="center" vertical="center" wrapText="1"/>
    </xf>
    <xf numFmtId="0" fontId="31" fillId="8" borderId="50" xfId="0" applyFont="1" applyFill="1" applyBorder="1" applyAlignment="1">
      <alignment horizontal="center" vertical="center" wrapText="1"/>
    </xf>
    <xf numFmtId="0" fontId="31" fillId="8" borderId="51" xfId="0" applyFont="1" applyFill="1" applyBorder="1" applyAlignment="1">
      <alignment horizontal="center" vertical="center" wrapText="1"/>
    </xf>
    <xf numFmtId="0" fontId="2" fillId="8" borderId="140" xfId="0" applyFont="1" applyFill="1" applyBorder="1" applyAlignment="1">
      <alignment horizontal="center" vertical="center"/>
    </xf>
    <xf numFmtId="0" fontId="2" fillId="8" borderId="130" xfId="0" applyFont="1" applyFill="1" applyBorder="1" applyAlignment="1">
      <alignment horizontal="center" vertical="center"/>
    </xf>
    <xf numFmtId="0" fontId="2" fillId="8" borderId="131" xfId="0" applyFont="1" applyFill="1" applyBorder="1" applyAlignment="1">
      <alignment horizontal="center" vertical="center"/>
    </xf>
    <xf numFmtId="192" fontId="2" fillId="2" borderId="99" xfId="0" applyNumberFormat="1" applyFont="1" applyFill="1" applyBorder="1" applyAlignment="1">
      <alignment horizontal="center" vertical="center" shrinkToFit="1"/>
    </xf>
    <xf numFmtId="192" fontId="2" fillId="2" borderId="100" xfId="0" applyNumberFormat="1" applyFont="1" applyFill="1" applyBorder="1" applyAlignment="1">
      <alignment horizontal="center" vertical="center" shrinkToFit="1"/>
    </xf>
    <xf numFmtId="192" fontId="2" fillId="2" borderId="101" xfId="0" applyNumberFormat="1" applyFont="1" applyFill="1" applyBorder="1" applyAlignment="1">
      <alignment horizontal="center" vertical="center" shrinkToFit="1"/>
    </xf>
    <xf numFmtId="0" fontId="31" fillId="8" borderId="124" xfId="0" applyFont="1" applyFill="1" applyBorder="1" applyAlignment="1">
      <alignment horizontal="center" vertical="center"/>
    </xf>
    <xf numFmtId="0" fontId="2" fillId="2" borderId="123" xfId="0" applyFont="1" applyFill="1" applyBorder="1" applyAlignment="1">
      <alignment horizontal="left" shrinkToFit="1"/>
    </xf>
    <xf numFmtId="0" fontId="2" fillId="2" borderId="57" xfId="0" applyFont="1" applyFill="1" applyBorder="1" applyAlignment="1">
      <alignment horizontal="left" shrinkToFit="1"/>
    </xf>
    <xf numFmtId="0" fontId="2" fillId="2" borderId="59" xfId="0" applyFont="1" applyFill="1" applyBorder="1" applyAlignment="1">
      <alignment horizontal="left" shrinkToFit="1"/>
    </xf>
    <xf numFmtId="0" fontId="31" fillId="8" borderId="89" xfId="0" applyFont="1" applyFill="1" applyBorder="1" applyAlignment="1">
      <alignment horizontal="center" vertical="center" wrapText="1"/>
    </xf>
    <xf numFmtId="0" fontId="31" fillId="8" borderId="56" xfId="0" applyFont="1" applyFill="1" applyBorder="1" applyAlignment="1">
      <alignment horizontal="center" vertical="center" wrapText="1"/>
    </xf>
    <xf numFmtId="182" fontId="9" fillId="2" borderId="111" xfId="1" applyNumberFormat="1" applyFont="1" applyFill="1" applyBorder="1" applyAlignment="1" applyProtection="1">
      <alignment horizontal="right"/>
    </xf>
    <xf numFmtId="182" fontId="9" fillId="2" borderId="57" xfId="1" applyNumberFormat="1" applyFont="1" applyFill="1" applyBorder="1" applyAlignment="1" applyProtection="1">
      <alignment horizontal="right"/>
    </xf>
    <xf numFmtId="182" fontId="9" fillId="2" borderId="96" xfId="1" applyNumberFormat="1" applyFont="1" applyFill="1" applyBorder="1" applyAlignment="1" applyProtection="1">
      <alignment horizontal="right"/>
    </xf>
    <xf numFmtId="0" fontId="2" fillId="2" borderId="152" xfId="0" applyFont="1" applyFill="1" applyBorder="1" applyAlignment="1">
      <alignment horizontal="center"/>
    </xf>
    <xf numFmtId="182" fontId="9" fillId="2" borderId="91" xfId="1" applyNumberFormat="1" applyFont="1" applyFill="1" applyBorder="1" applyAlignment="1" applyProtection="1">
      <alignment horizontal="right"/>
    </xf>
    <xf numFmtId="182" fontId="9" fillId="2" borderId="20" xfId="1" applyNumberFormat="1" applyFont="1" applyFill="1" applyBorder="1" applyAlignment="1" applyProtection="1">
      <alignment horizontal="right"/>
    </xf>
    <xf numFmtId="182" fontId="9" fillId="2" borderId="23" xfId="1" applyNumberFormat="1" applyFont="1" applyFill="1" applyBorder="1" applyAlignment="1" applyProtection="1">
      <alignment horizontal="right"/>
    </xf>
    <xf numFmtId="0" fontId="2" fillId="2" borderId="122" xfId="0" applyFont="1" applyFill="1" applyBorder="1" applyAlignment="1">
      <alignment horizontal="left" shrinkToFit="1"/>
    </xf>
    <xf numFmtId="0" fontId="2" fillId="2" borderId="21" xfId="0" applyFont="1" applyFill="1" applyBorder="1" applyAlignment="1">
      <alignment horizontal="left" shrinkToFit="1"/>
    </xf>
    <xf numFmtId="180" fontId="2" fillId="12" borderId="90" xfId="0" applyNumberFormat="1" applyFont="1" applyFill="1" applyBorder="1" applyAlignment="1">
      <alignment horizontal="right"/>
    </xf>
    <xf numFmtId="180" fontId="2" fillId="12" borderId="18" xfId="0" applyNumberFormat="1" applyFont="1" applyFill="1" applyBorder="1" applyAlignment="1">
      <alignment horizontal="right"/>
    </xf>
    <xf numFmtId="180" fontId="2" fillId="12" borderId="44" xfId="0" applyNumberFormat="1" applyFont="1" applyFill="1" applyBorder="1" applyAlignment="1">
      <alignment horizontal="right"/>
    </xf>
    <xf numFmtId="0" fontId="31" fillId="11" borderId="89" xfId="0" applyFont="1" applyFill="1" applyBorder="1" applyAlignment="1">
      <alignment horizontal="center" vertical="center"/>
    </xf>
    <xf numFmtId="0" fontId="31" fillId="11" borderId="50" xfId="0" applyFont="1" applyFill="1" applyBorder="1" applyAlignment="1">
      <alignment horizontal="center" vertical="center"/>
    </xf>
    <xf numFmtId="0" fontId="31" fillId="11" borderId="56" xfId="0" applyFont="1" applyFill="1" applyBorder="1" applyAlignment="1">
      <alignment horizontal="center" vertical="center"/>
    </xf>
    <xf numFmtId="179" fontId="2" fillId="2" borderId="58" xfId="0" applyNumberFormat="1" applyFont="1" applyFill="1" applyBorder="1" applyAlignment="1">
      <alignment horizontal="center"/>
    </xf>
    <xf numFmtId="179" fontId="2" fillId="2" borderId="57" xfId="0" applyNumberFormat="1" applyFont="1" applyFill="1" applyBorder="1" applyAlignment="1">
      <alignment horizontal="center"/>
    </xf>
    <xf numFmtId="179" fontId="2" fillId="2" borderId="59" xfId="0" applyNumberFormat="1" applyFont="1" applyFill="1" applyBorder="1" applyAlignment="1">
      <alignment horizontal="center"/>
    </xf>
    <xf numFmtId="0" fontId="11" fillId="2" borderId="0" xfId="0" applyFont="1" applyFill="1" applyAlignment="1">
      <alignment horizontal="left" vertical="center" wrapText="1"/>
    </xf>
    <xf numFmtId="180" fontId="2" fillId="12" borderId="91" xfId="0" applyNumberFormat="1" applyFont="1" applyFill="1" applyBorder="1" applyAlignment="1">
      <alignment horizontal="right"/>
    </xf>
    <xf numFmtId="180" fontId="2" fillId="12" borderId="20" xfId="0" applyNumberFormat="1" applyFont="1" applyFill="1" applyBorder="1" applyAlignment="1">
      <alignment horizontal="right"/>
    </xf>
    <xf numFmtId="180" fontId="2" fillId="12" borderId="23" xfId="0" applyNumberFormat="1" applyFont="1" applyFill="1" applyBorder="1" applyAlignment="1">
      <alignment horizontal="right"/>
    </xf>
    <xf numFmtId="0" fontId="2" fillId="2" borderId="126" xfId="0" applyFont="1" applyFill="1" applyBorder="1" applyAlignment="1">
      <alignment horizontal="left" shrinkToFit="1"/>
    </xf>
    <xf numFmtId="0" fontId="2" fillId="2" borderId="85" xfId="0" applyFont="1" applyFill="1" applyBorder="1" applyAlignment="1">
      <alignment horizontal="left" shrinkToFit="1"/>
    </xf>
    <xf numFmtId="185" fontId="2" fillId="2" borderId="58" xfId="1" applyNumberFormat="1" applyFont="1" applyFill="1" applyBorder="1" applyAlignment="1" applyProtection="1">
      <alignment horizontal="center"/>
    </xf>
    <xf numFmtId="185" fontId="2" fillId="2" borderId="57" xfId="1" applyNumberFormat="1" applyFont="1" applyFill="1" applyBorder="1" applyAlignment="1" applyProtection="1">
      <alignment horizontal="center"/>
    </xf>
    <xf numFmtId="179" fontId="2" fillId="2" borderId="22" xfId="0" applyNumberFormat="1" applyFont="1" applyFill="1" applyBorder="1" applyAlignment="1">
      <alignment horizontal="center"/>
    </xf>
    <xf numFmtId="179" fontId="2" fillId="2" borderId="20" xfId="0" applyNumberFormat="1" applyFont="1" applyFill="1" applyBorder="1" applyAlignment="1">
      <alignment horizontal="center"/>
    </xf>
    <xf numFmtId="179" fontId="2" fillId="2" borderId="21" xfId="0" applyNumberFormat="1" applyFont="1" applyFill="1" applyBorder="1" applyAlignment="1">
      <alignment horizontal="center"/>
    </xf>
    <xf numFmtId="182" fontId="2" fillId="2" borderId="22" xfId="0" applyNumberFormat="1" applyFont="1" applyFill="1" applyBorder="1" applyAlignment="1">
      <alignment horizontal="right" shrinkToFit="1"/>
    </xf>
    <xf numFmtId="182" fontId="2" fillId="2" borderId="20" xfId="0" applyNumberFormat="1" applyFont="1" applyFill="1" applyBorder="1" applyAlignment="1">
      <alignment horizontal="right" shrinkToFit="1"/>
    </xf>
    <xf numFmtId="187" fontId="2" fillId="2" borderId="70" xfId="0" applyNumberFormat="1" applyFont="1" applyFill="1" applyBorder="1" applyAlignment="1">
      <alignment horizontal="left"/>
    </xf>
    <xf numFmtId="187" fontId="2" fillId="2" borderId="21" xfId="0" applyNumberFormat="1" applyFont="1" applyFill="1" applyBorder="1" applyAlignment="1">
      <alignment horizontal="left"/>
    </xf>
    <xf numFmtId="185" fontId="2" fillId="2" borderId="22" xfId="2" applyNumberFormat="1" applyFont="1" applyFill="1" applyBorder="1" applyAlignment="1" applyProtection="1">
      <alignment horizontal="center"/>
    </xf>
    <xf numFmtId="185" fontId="2" fillId="2" borderId="20" xfId="2" applyNumberFormat="1" applyFont="1" applyFill="1" applyBorder="1" applyAlignment="1" applyProtection="1">
      <alignment horizontal="center"/>
    </xf>
    <xf numFmtId="188" fontId="2" fillId="2" borderId="70" xfId="0" applyNumberFormat="1" applyFont="1" applyFill="1" applyBorder="1" applyAlignment="1">
      <alignment horizontal="left" shrinkToFit="1"/>
    </xf>
    <xf numFmtId="188" fontId="2" fillId="2" borderId="21" xfId="0" applyNumberFormat="1" applyFont="1" applyFill="1" applyBorder="1" applyAlignment="1">
      <alignment horizontal="left" shrinkToFit="1"/>
    </xf>
    <xf numFmtId="0" fontId="31" fillId="11" borderId="141" xfId="0" applyFont="1" applyFill="1" applyBorder="1" applyAlignment="1">
      <alignment horizontal="center" vertical="center"/>
    </xf>
    <xf numFmtId="0" fontId="31" fillId="11" borderId="106" xfId="0" applyFont="1" applyFill="1" applyBorder="1" applyAlignment="1">
      <alignment horizontal="center" vertical="center"/>
    </xf>
    <xf numFmtId="0" fontId="31" fillId="11" borderId="134" xfId="0" applyFont="1" applyFill="1" applyBorder="1" applyAlignment="1">
      <alignment horizontal="center" vertical="center"/>
    </xf>
    <xf numFmtId="192" fontId="2" fillId="2" borderId="105" xfId="0" applyNumberFormat="1" applyFont="1" applyFill="1" applyBorder="1" applyAlignment="1">
      <alignment horizontal="center" vertical="center" shrinkToFit="1"/>
    </xf>
    <xf numFmtId="192" fontId="2" fillId="2" borderId="106" xfId="0" applyNumberFormat="1" applyFont="1" applyFill="1" applyBorder="1" applyAlignment="1">
      <alignment horizontal="center" vertical="center" shrinkToFit="1"/>
    </xf>
    <xf numFmtId="192" fontId="2" fillId="2" borderId="107" xfId="0" applyNumberFormat="1" applyFont="1" applyFill="1" applyBorder="1" applyAlignment="1">
      <alignment horizontal="center" vertical="center" shrinkToFit="1"/>
    </xf>
    <xf numFmtId="0" fontId="31" fillId="8" borderId="125" xfId="0" applyFont="1" applyFill="1" applyBorder="1" applyAlignment="1">
      <alignment horizontal="center" vertical="center"/>
    </xf>
    <xf numFmtId="0" fontId="31" fillId="8" borderId="84" xfId="0" applyFont="1" applyFill="1" applyBorder="1" applyAlignment="1">
      <alignment horizontal="center" vertical="center"/>
    </xf>
    <xf numFmtId="188" fontId="2" fillId="2" borderId="69" xfId="0" applyNumberFormat="1" applyFont="1" applyFill="1" applyBorder="1" applyAlignment="1">
      <alignment horizontal="left" shrinkToFit="1"/>
    </xf>
    <xf numFmtId="188" fontId="2" fillId="2" borderId="59" xfId="0" applyNumberFormat="1" applyFont="1" applyFill="1" applyBorder="1" applyAlignment="1">
      <alignment horizontal="left" shrinkToFit="1"/>
    </xf>
    <xf numFmtId="179" fontId="2" fillId="2" borderId="65" xfId="0" applyNumberFormat="1" applyFont="1" applyFill="1" applyBorder="1" applyAlignment="1">
      <alignment horizontal="center"/>
    </xf>
    <xf numFmtId="179" fontId="2" fillId="2" borderId="63" xfId="0" applyNumberFormat="1" applyFont="1" applyFill="1" applyBorder="1" applyAlignment="1">
      <alignment horizontal="center"/>
    </xf>
    <xf numFmtId="179" fontId="2" fillId="2" borderId="64" xfId="0" applyNumberFormat="1" applyFont="1" applyFill="1" applyBorder="1" applyAlignment="1">
      <alignment horizontal="center"/>
    </xf>
    <xf numFmtId="180" fontId="2" fillId="12" borderId="92" xfId="0" applyNumberFormat="1" applyFont="1" applyFill="1" applyBorder="1" applyAlignment="1">
      <alignment horizontal="right"/>
    </xf>
    <xf numFmtId="180" fontId="2" fillId="12" borderId="45" xfId="0" applyNumberFormat="1" applyFont="1" applyFill="1" applyBorder="1" applyAlignment="1">
      <alignment horizontal="right"/>
    </xf>
    <xf numFmtId="180" fontId="2" fillId="12" borderId="46" xfId="0" applyNumberFormat="1" applyFont="1" applyFill="1" applyBorder="1" applyAlignment="1">
      <alignment horizontal="right"/>
    </xf>
    <xf numFmtId="182" fontId="2" fillId="2" borderId="65" xfId="0" applyNumberFormat="1" applyFont="1" applyFill="1" applyBorder="1" applyAlignment="1">
      <alignment horizontal="right" shrinkToFit="1"/>
    </xf>
    <xf numFmtId="182" fontId="2" fillId="2" borderId="63" xfId="0" applyNumberFormat="1" applyFont="1" applyFill="1" applyBorder="1" applyAlignment="1">
      <alignment horizontal="right" shrinkToFit="1"/>
    </xf>
    <xf numFmtId="182" fontId="2" fillId="2" borderId="58" xfId="0" applyNumberFormat="1" applyFont="1" applyFill="1" applyBorder="1" applyAlignment="1">
      <alignment horizontal="right" shrinkToFit="1"/>
    </xf>
    <xf numFmtId="182" fontId="2" fillId="2" borderId="57" xfId="0" applyNumberFormat="1" applyFont="1" applyFill="1" applyBorder="1" applyAlignment="1">
      <alignment horizontal="right" shrinkToFit="1"/>
    </xf>
    <xf numFmtId="0" fontId="2" fillId="2" borderId="139" xfId="0" applyFont="1" applyFill="1" applyBorder="1" applyAlignment="1">
      <alignment horizontal="left" shrinkToFit="1"/>
    </xf>
    <xf numFmtId="0" fontId="2" fillId="2" borderId="63" xfId="0" applyFont="1" applyFill="1" applyBorder="1" applyAlignment="1">
      <alignment horizontal="left" shrinkToFit="1"/>
    </xf>
    <xf numFmtId="0" fontId="2" fillId="2" borderId="148" xfId="0" applyFont="1" applyFill="1" applyBorder="1" applyAlignment="1">
      <alignment horizontal="left" shrinkToFit="1"/>
    </xf>
    <xf numFmtId="181" fontId="2" fillId="2" borderId="58" xfId="0" applyNumberFormat="1" applyFont="1" applyFill="1" applyBorder="1" applyAlignment="1">
      <alignment horizontal="right"/>
    </xf>
    <xf numFmtId="181" fontId="2" fillId="2" borderId="57" xfId="0" applyNumberFormat="1" applyFont="1" applyFill="1" applyBorder="1" applyAlignment="1">
      <alignment horizontal="right"/>
    </xf>
    <xf numFmtId="181" fontId="2" fillId="2" borderId="149" xfId="0" applyNumberFormat="1" applyFont="1" applyFill="1" applyBorder="1" applyAlignment="1">
      <alignment horizontal="right"/>
    </xf>
    <xf numFmtId="181" fontId="2" fillId="2" borderId="22" xfId="0" applyNumberFormat="1" applyFont="1" applyFill="1" applyBorder="1" applyAlignment="1">
      <alignment horizontal="right"/>
    </xf>
    <xf numFmtId="181" fontId="2" fillId="2" borderId="20" xfId="0" applyNumberFormat="1" applyFont="1" applyFill="1" applyBorder="1" applyAlignment="1">
      <alignment horizontal="right"/>
    </xf>
    <xf numFmtId="181" fontId="2" fillId="2" borderId="150" xfId="0" applyNumberFormat="1" applyFont="1" applyFill="1" applyBorder="1" applyAlignment="1">
      <alignment horizontal="right"/>
    </xf>
    <xf numFmtId="187" fontId="2" fillId="2" borderId="69" xfId="0" applyNumberFormat="1" applyFont="1" applyFill="1" applyBorder="1" applyAlignment="1">
      <alignment horizontal="left"/>
    </xf>
    <xf numFmtId="187" fontId="2" fillId="2" borderId="59" xfId="0" applyNumberFormat="1" applyFont="1" applyFill="1" applyBorder="1" applyAlignment="1">
      <alignment horizontal="left"/>
    </xf>
    <xf numFmtId="185" fontId="2" fillId="2" borderId="65" xfId="2" applyNumberFormat="1" applyFont="1" applyFill="1" applyBorder="1" applyAlignment="1" applyProtection="1">
      <alignment horizontal="center"/>
    </xf>
    <xf numFmtId="185" fontId="2" fillId="2" borderId="63" xfId="2" applyNumberFormat="1" applyFont="1" applyFill="1" applyBorder="1" applyAlignment="1" applyProtection="1">
      <alignment horizontal="center"/>
    </xf>
    <xf numFmtId="0" fontId="2" fillId="2" borderId="121" xfId="0" applyFont="1" applyFill="1" applyBorder="1" applyAlignment="1">
      <alignment horizontal="left" shrinkToFit="1"/>
    </xf>
    <xf numFmtId="0" fontId="2" fillId="2" borderId="64" xfId="0" applyFont="1" applyFill="1" applyBorder="1" applyAlignment="1">
      <alignment horizontal="left" shrinkToFit="1"/>
    </xf>
    <xf numFmtId="181" fontId="2" fillId="2" borderId="65" xfId="0" applyNumberFormat="1" applyFont="1" applyFill="1" applyBorder="1" applyAlignment="1">
      <alignment horizontal="right"/>
    </xf>
    <xf numFmtId="181" fontId="2" fillId="2" borderId="63" xfId="0" applyNumberFormat="1" applyFont="1" applyFill="1" applyBorder="1" applyAlignment="1">
      <alignment horizontal="right"/>
    </xf>
    <xf numFmtId="181" fontId="2" fillId="2" borderId="151" xfId="0" applyNumberFormat="1" applyFont="1" applyFill="1" applyBorder="1" applyAlignment="1">
      <alignment horizontal="right"/>
    </xf>
    <xf numFmtId="187" fontId="2" fillId="2" borderId="71" xfId="0" applyNumberFormat="1" applyFont="1" applyFill="1" applyBorder="1" applyAlignment="1">
      <alignment horizontal="left"/>
    </xf>
    <xf numFmtId="187" fontId="2" fillId="2" borderId="64" xfId="0" applyNumberFormat="1" applyFont="1" applyFill="1" applyBorder="1" applyAlignment="1">
      <alignment horizontal="left"/>
    </xf>
    <xf numFmtId="188" fontId="2" fillId="2" borderId="71" xfId="0" applyNumberFormat="1" applyFont="1" applyFill="1" applyBorder="1" applyAlignment="1">
      <alignment horizontal="left" shrinkToFit="1"/>
    </xf>
    <xf numFmtId="188" fontId="2" fillId="2" borderId="64" xfId="0" applyNumberFormat="1" applyFont="1" applyFill="1" applyBorder="1" applyAlignment="1">
      <alignment horizontal="left" shrinkToFit="1"/>
    </xf>
    <xf numFmtId="182" fontId="9" fillId="2" borderId="112" xfId="1" applyNumberFormat="1" applyFont="1" applyFill="1" applyBorder="1" applyAlignment="1" applyProtection="1">
      <alignment horizontal="right"/>
    </xf>
    <xf numFmtId="182" fontId="9" fillId="2" borderId="63" xfId="1" applyNumberFormat="1" applyFont="1" applyFill="1" applyBorder="1" applyAlignment="1" applyProtection="1">
      <alignment horizontal="right"/>
    </xf>
    <xf numFmtId="182" fontId="9" fillId="2" borderId="108" xfId="1" applyNumberFormat="1" applyFont="1" applyFill="1" applyBorder="1" applyAlignment="1" applyProtection="1">
      <alignment horizontal="right"/>
    </xf>
  </cellXfs>
  <cellStyles count="3">
    <cellStyle name="パーセント" xfId="2" builtinId="5"/>
    <cellStyle name="桁区切り" xfId="1" builtinId="6"/>
    <cellStyle name="標準" xfId="0" builtinId="0"/>
  </cellStyles>
  <dxfs count="20">
    <dxf>
      <font>
        <color rgb="FFFF0000"/>
      </font>
    </dxf>
    <dxf>
      <numFmt numFmtId="194" formatCode="#,##0.00_ "/>
    </dxf>
    <dxf>
      <font>
        <color rgb="FFFF0000"/>
      </font>
    </dxf>
    <dxf>
      <fill>
        <patternFill patternType="lightGray">
          <fgColor rgb="FF7030A0"/>
          <bgColor rgb="FFCCFFFF"/>
        </patternFill>
      </fill>
    </dxf>
    <dxf>
      <fill>
        <patternFill patternType="lightTrellis">
          <fgColor theme="2" tint="-0.499984740745262"/>
        </patternFill>
      </fill>
    </dxf>
    <dxf>
      <numFmt numFmtId="195" formatCode="#&quot;月&quot;&quot;分&quot;"/>
    </dxf>
    <dxf>
      <font>
        <b/>
        <i val="0"/>
        <color theme="0"/>
      </font>
      <fill>
        <patternFill>
          <bgColor rgb="FFFF0000"/>
        </patternFill>
      </fill>
    </dxf>
    <dxf>
      <numFmt numFmtId="196" formatCode="#,##0.00;[Red]\▲#,##0.00"/>
    </dxf>
    <dxf>
      <font>
        <b/>
        <i val="0"/>
        <color theme="0"/>
      </font>
      <fill>
        <patternFill>
          <bgColor rgb="FFFF0000"/>
        </patternFill>
      </fill>
    </dxf>
    <dxf>
      <numFmt numFmtId="197" formatCode="#,##0.0000;[Red]\▲#,##0.0000"/>
    </dxf>
    <dxf>
      <fill>
        <patternFill patternType="lightGray">
          <fgColor rgb="FF7030A0"/>
          <bgColor rgb="FFCCFFFF"/>
        </patternFill>
      </fill>
    </dxf>
    <dxf>
      <fill>
        <patternFill patternType="lightTrellis">
          <fgColor theme="2" tint="-0.499984740745262"/>
        </patternFill>
      </fill>
    </dxf>
    <dxf>
      <numFmt numFmtId="195" formatCode="#&quot;月&quot;&quot;分&quot;"/>
    </dxf>
    <dxf>
      <font>
        <b/>
        <i val="0"/>
        <color theme="0"/>
      </font>
      <fill>
        <patternFill>
          <bgColor rgb="FFFF0000"/>
        </patternFill>
      </fill>
    </dxf>
    <dxf>
      <numFmt numFmtId="196" formatCode="#,##0.00;[Red]\▲#,##0.00"/>
    </dxf>
    <dxf>
      <font>
        <b/>
        <i val="0"/>
        <color theme="0"/>
      </font>
      <fill>
        <patternFill>
          <bgColor rgb="FFFF0000"/>
        </patternFill>
      </fill>
    </dxf>
    <dxf>
      <numFmt numFmtId="197" formatCode="#,##0.0000;[Red]\▲#,##0.0000"/>
    </dxf>
    <dxf>
      <fill>
        <patternFill patternType="lightGray">
          <fgColor rgb="FF7030A0"/>
          <bgColor rgb="FFCCFFFF"/>
        </patternFill>
      </fill>
    </dxf>
    <dxf>
      <fill>
        <patternFill patternType="lightTrellis">
          <fgColor theme="2" tint="-0.499984740745262"/>
        </patternFill>
      </fill>
    </dxf>
    <dxf>
      <numFmt numFmtId="195" formatCode="#&quot;月&quot;&quot;分&quot;"/>
    </dxf>
  </dxfs>
  <tableStyles count="0" defaultTableStyle="TableStyleMedium2" defaultPivotStyle="PivotStyleLight16"/>
  <colors>
    <mruColors>
      <color rgb="FFCCFFFF"/>
      <color rgb="FFFFD5F7"/>
      <color rgb="FFFFE593"/>
      <color rgb="FFF779D3"/>
      <color rgb="FFF32DBA"/>
      <color rgb="FFD2EF9F"/>
      <color rgb="FFBCEDA1"/>
      <color rgb="FFE2E8A6"/>
      <color rgb="FFD6EDBD"/>
      <color rgb="FFBCE2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38"/>
  <sheetViews>
    <sheetView workbookViewId="0">
      <selection activeCell="I9" sqref="I9:O10"/>
    </sheetView>
  </sheetViews>
  <sheetFormatPr defaultRowHeight="13.5"/>
  <cols>
    <col min="1" max="1" width="1.625" style="1" customWidth="1"/>
    <col min="2" max="22" width="2" style="1" customWidth="1"/>
    <col min="23" max="37" width="1.875" style="1" customWidth="1"/>
    <col min="38" max="39" width="1" style="1" customWidth="1"/>
    <col min="40" max="44" width="1.875" style="1" customWidth="1"/>
    <col min="45" max="45" width="2.625" style="1" customWidth="1"/>
    <col min="46" max="70" width="1.875" style="1" customWidth="1"/>
    <col min="71" max="75" width="1.875" style="3" customWidth="1"/>
    <col min="76" max="76" width="2.375" style="3" hidden="1" customWidth="1"/>
    <col min="77" max="80" width="9" style="3" hidden="1" customWidth="1"/>
    <col min="81" max="82" width="10.5" style="3" hidden="1" customWidth="1"/>
    <col min="83" max="16384" width="9" style="3"/>
  </cols>
  <sheetData>
    <row r="1" spans="2:79" ht="13.5" customHeight="1" thickBot="1">
      <c r="B1" s="2"/>
      <c r="C1" s="2"/>
      <c r="D1" s="2"/>
      <c r="E1" s="2"/>
      <c r="F1" s="2"/>
      <c r="G1" s="2"/>
      <c r="H1" s="2"/>
      <c r="I1" s="2"/>
      <c r="J1" s="2"/>
      <c r="K1" s="2"/>
      <c r="L1" s="2"/>
      <c r="M1" s="2"/>
      <c r="N1" s="2"/>
      <c r="O1" s="2"/>
      <c r="P1" s="2"/>
      <c r="Q1" s="2"/>
      <c r="R1" s="2"/>
      <c r="S1" s="2"/>
      <c r="T1" s="2"/>
      <c r="U1" s="2"/>
      <c r="V1" s="2"/>
      <c r="W1" s="2"/>
      <c r="X1" s="3"/>
      <c r="Y1" s="4"/>
      <c r="Z1" s="136" t="s">
        <v>45</v>
      </c>
      <c r="AA1" s="136"/>
      <c r="AB1" s="136"/>
      <c r="AC1" s="136"/>
      <c r="AD1" s="136"/>
      <c r="AE1" s="136"/>
      <c r="AF1" s="136"/>
      <c r="AG1" s="136"/>
      <c r="AH1" s="136"/>
      <c r="AI1" s="136"/>
      <c r="AJ1" s="136"/>
      <c r="AK1" s="136"/>
      <c r="AL1" s="136"/>
      <c r="AM1" s="136"/>
      <c r="AN1" s="136"/>
      <c r="AO1" s="136"/>
      <c r="AP1" s="136"/>
      <c r="AQ1" s="136"/>
      <c r="AR1" s="136"/>
      <c r="AS1" s="136"/>
      <c r="AT1" s="136"/>
      <c r="AU1" s="136"/>
      <c r="AV1" s="136"/>
      <c r="AW1" s="2"/>
      <c r="AX1" s="2"/>
      <c r="AY1" s="2"/>
      <c r="AZ1" s="2"/>
      <c r="BA1" s="2"/>
      <c r="BB1" s="2"/>
      <c r="BC1" s="2"/>
      <c r="BD1" s="2"/>
      <c r="BE1" s="2"/>
      <c r="BF1" s="2"/>
      <c r="BG1" s="2"/>
      <c r="BH1" s="2"/>
      <c r="BI1" s="2"/>
      <c r="BJ1" s="2"/>
      <c r="BK1" s="2"/>
      <c r="BL1" s="2"/>
      <c r="BM1" s="2"/>
      <c r="BN1" s="2"/>
      <c r="BO1" s="2"/>
      <c r="BP1" s="2"/>
      <c r="BQ1" s="2"/>
    </row>
    <row r="2" spans="2:79" ht="20.100000000000001" customHeight="1" thickBot="1">
      <c r="B2" s="128" t="s">
        <v>43</v>
      </c>
      <c r="C2" s="128"/>
      <c r="D2" s="128"/>
      <c r="E2" s="128"/>
      <c r="F2" s="128"/>
      <c r="G2" s="128"/>
      <c r="H2" s="128"/>
      <c r="I2" s="128"/>
      <c r="J2" s="128"/>
      <c r="K2" s="128"/>
      <c r="L2" s="128"/>
      <c r="M2" s="128"/>
      <c r="N2" s="128"/>
      <c r="O2" s="128"/>
      <c r="P2" s="128"/>
      <c r="Q2" s="128"/>
      <c r="R2" s="128"/>
      <c r="S2" s="128"/>
      <c r="T2" s="128"/>
      <c r="U2" s="128"/>
      <c r="V2" s="128"/>
      <c r="W2" s="7"/>
      <c r="X2" s="4"/>
      <c r="Y2" s="4"/>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3"/>
      <c r="AX2" s="3"/>
      <c r="AY2" s="3"/>
      <c r="AZ2" s="140" t="s">
        <v>0</v>
      </c>
      <c r="BA2" s="141"/>
      <c r="BB2" s="141"/>
      <c r="BC2" s="141"/>
      <c r="BD2" s="141"/>
      <c r="BE2" s="141"/>
      <c r="BF2" s="142"/>
      <c r="BG2" s="76">
        <v>1234569874563</v>
      </c>
      <c r="BH2" s="76"/>
      <c r="BI2" s="76"/>
      <c r="BJ2" s="76"/>
      <c r="BK2" s="76"/>
      <c r="BL2" s="76"/>
      <c r="BM2" s="76"/>
      <c r="BN2" s="76"/>
      <c r="BO2" s="76"/>
      <c r="BP2" s="76"/>
      <c r="BQ2" s="76"/>
      <c r="BR2" s="76"/>
      <c r="BS2" s="76"/>
      <c r="BT2" s="76"/>
      <c r="BU2" s="76"/>
      <c r="BV2" s="76"/>
      <c r="BW2" s="77"/>
      <c r="BY2" s="3" t="s">
        <v>47</v>
      </c>
      <c r="BZ2" s="34">
        <v>44835</v>
      </c>
    </row>
    <row r="3" spans="2:79" ht="20.100000000000001" customHeight="1">
      <c r="B3" s="129"/>
      <c r="C3" s="129"/>
      <c r="D3" s="129"/>
      <c r="E3" s="129"/>
      <c r="F3" s="129"/>
      <c r="G3" s="129"/>
      <c r="H3" s="129"/>
      <c r="I3" s="129"/>
      <c r="J3" s="129"/>
      <c r="K3" s="129"/>
      <c r="L3" s="129"/>
      <c r="M3" s="129"/>
      <c r="N3" s="129"/>
      <c r="O3" s="129"/>
      <c r="P3" s="129"/>
      <c r="Q3" s="129"/>
      <c r="R3" s="129"/>
      <c r="S3" s="129"/>
      <c r="T3" s="129"/>
      <c r="U3" s="129"/>
      <c r="V3" s="129"/>
      <c r="W3" s="7"/>
      <c r="X3" s="6"/>
      <c r="Y3" s="6"/>
      <c r="Z3" s="6"/>
      <c r="AA3" s="6"/>
      <c r="AB3" s="6"/>
      <c r="AC3" s="6"/>
      <c r="AD3" s="6"/>
      <c r="AE3" s="6"/>
      <c r="AF3" s="6"/>
      <c r="AG3" s="6"/>
      <c r="AH3" s="6"/>
      <c r="AI3" s="6"/>
      <c r="AJ3" s="6"/>
      <c r="AK3" s="6"/>
      <c r="AL3" s="6"/>
      <c r="AM3" s="6"/>
      <c r="AN3" s="6"/>
      <c r="AO3" s="6"/>
      <c r="AP3" s="6"/>
      <c r="AQ3" s="6"/>
      <c r="AR3" s="6"/>
      <c r="AS3" s="6"/>
      <c r="AT3" s="6"/>
      <c r="AU3" s="3"/>
      <c r="AV3" s="3"/>
      <c r="AW3" s="3"/>
      <c r="AX3" s="3"/>
      <c r="AY3" s="3"/>
      <c r="AZ3" s="78" t="s">
        <v>51</v>
      </c>
      <c r="BA3" s="78"/>
      <c r="BB3" s="78"/>
      <c r="BC3" s="78"/>
      <c r="BD3" s="78"/>
      <c r="BE3" s="78"/>
      <c r="BF3" s="78"/>
      <c r="BG3" s="78"/>
      <c r="BH3" s="78"/>
      <c r="BI3" s="78"/>
      <c r="BJ3" s="78"/>
      <c r="BK3" s="78"/>
      <c r="BL3" s="78"/>
      <c r="BM3" s="78"/>
      <c r="BN3" s="78"/>
      <c r="BO3" s="78"/>
      <c r="BP3" s="78"/>
      <c r="BQ3" s="78"/>
      <c r="BR3" s="78"/>
      <c r="BS3" s="78"/>
      <c r="BT3" s="78"/>
      <c r="BU3" s="78"/>
      <c r="BV3" s="78"/>
      <c r="BW3" s="78"/>
      <c r="BY3" s="3" t="s">
        <v>48</v>
      </c>
      <c r="BZ3" s="33">
        <f ca="1">TODAY()</f>
        <v>45223</v>
      </c>
    </row>
    <row r="4" spans="2:79" ht="18" customHeight="1">
      <c r="B4" s="130" t="s">
        <v>59</v>
      </c>
      <c r="C4" s="131"/>
      <c r="D4" s="131"/>
      <c r="E4" s="131"/>
      <c r="F4" s="131"/>
      <c r="G4" s="131"/>
      <c r="H4" s="131"/>
      <c r="I4" s="131"/>
      <c r="J4" s="131"/>
      <c r="K4" s="131"/>
      <c r="L4" s="131"/>
      <c r="M4" s="132"/>
      <c r="N4" s="133" t="s">
        <v>13</v>
      </c>
      <c r="O4" s="134"/>
      <c r="P4" s="134"/>
      <c r="Q4" s="134"/>
      <c r="R4" s="134"/>
      <c r="S4" s="134"/>
      <c r="T4" s="134"/>
      <c r="U4" s="134"/>
      <c r="V4" s="135"/>
      <c r="W4" s="8"/>
      <c r="X4" s="3"/>
      <c r="Y4" s="3"/>
      <c r="Z4" s="133" t="s">
        <v>2</v>
      </c>
      <c r="AA4" s="134"/>
      <c r="AB4" s="134"/>
      <c r="AC4" s="134"/>
      <c r="AD4" s="134"/>
      <c r="AE4" s="134"/>
      <c r="AF4" s="134"/>
      <c r="AG4" s="134"/>
      <c r="AH4" s="134"/>
      <c r="AI4" s="134"/>
      <c r="AJ4" s="134"/>
      <c r="AK4" s="134"/>
      <c r="AL4" s="134"/>
      <c r="AM4" s="134"/>
      <c r="AN4" s="134"/>
      <c r="AO4" s="134"/>
      <c r="AP4" s="134"/>
      <c r="AQ4" s="134"/>
      <c r="AR4" s="134"/>
      <c r="AS4" s="134"/>
      <c r="AT4" s="134"/>
      <c r="AU4" s="134"/>
      <c r="AV4" s="135"/>
      <c r="AW4" s="3"/>
      <c r="AX4" s="3"/>
      <c r="AY4" s="3"/>
      <c r="AZ4" s="79" t="s">
        <v>33</v>
      </c>
      <c r="BA4" s="80"/>
      <c r="BB4" s="80"/>
      <c r="BC4" s="80"/>
      <c r="BD4" s="81"/>
      <c r="BE4" s="82">
        <v>1139654</v>
      </c>
      <c r="BF4" s="82"/>
      <c r="BG4" s="82"/>
      <c r="BH4" s="82"/>
      <c r="BI4" s="82"/>
      <c r="BJ4" s="82"/>
      <c r="BK4" s="82"/>
      <c r="BL4" s="82"/>
      <c r="BM4" s="82"/>
      <c r="BN4" s="82"/>
      <c r="BO4" s="82"/>
      <c r="BP4" s="82"/>
      <c r="BQ4" s="82"/>
      <c r="BR4" s="82"/>
      <c r="BS4" s="82"/>
      <c r="BT4" s="82"/>
      <c r="BU4" s="82"/>
      <c r="BV4" s="82"/>
      <c r="BW4" s="83"/>
      <c r="BZ4" s="3">
        <v>1</v>
      </c>
      <c r="CA4" s="35" t="str">
        <f>IF(ISERROR(VLOOKUP(B5,BZ4:BZ15,1,0)),"×","〇")</f>
        <v>〇</v>
      </c>
    </row>
    <row r="5" spans="2:79" ht="18" customHeight="1">
      <c r="B5" s="122">
        <v>8</v>
      </c>
      <c r="C5" s="123"/>
      <c r="D5" s="123"/>
      <c r="E5" s="123"/>
      <c r="F5" s="123"/>
      <c r="G5" s="123"/>
      <c r="H5" s="123"/>
      <c r="I5" s="123"/>
      <c r="J5" s="123"/>
      <c r="K5" s="123"/>
      <c r="L5" s="123"/>
      <c r="M5" s="124"/>
      <c r="N5" s="125"/>
      <c r="O5" s="126"/>
      <c r="P5" s="126"/>
      <c r="Q5" s="126"/>
      <c r="R5" s="126"/>
      <c r="S5" s="126"/>
      <c r="T5" s="126"/>
      <c r="U5" s="126"/>
      <c r="V5" s="127"/>
      <c r="W5" s="2"/>
      <c r="X5" s="3"/>
      <c r="Y5" s="3"/>
      <c r="Z5" s="137"/>
      <c r="AA5" s="138"/>
      <c r="AB5" s="138"/>
      <c r="AC5" s="138"/>
      <c r="AD5" s="138"/>
      <c r="AE5" s="138"/>
      <c r="AF5" s="138"/>
      <c r="AG5" s="138"/>
      <c r="AH5" s="138"/>
      <c r="AI5" s="138"/>
      <c r="AJ5" s="138"/>
      <c r="AK5" s="138"/>
      <c r="AL5" s="138"/>
      <c r="AM5" s="138"/>
      <c r="AN5" s="138"/>
      <c r="AO5" s="138"/>
      <c r="AP5" s="138"/>
      <c r="AQ5" s="138"/>
      <c r="AR5" s="138"/>
      <c r="AS5" s="138"/>
      <c r="AT5" s="138"/>
      <c r="AU5" s="138"/>
      <c r="AV5" s="139"/>
      <c r="AW5" s="3"/>
      <c r="AX5" s="3"/>
      <c r="AY5" s="3"/>
      <c r="AZ5" s="84"/>
      <c r="BA5" s="85"/>
      <c r="BB5" s="85"/>
      <c r="BC5" s="85"/>
      <c r="BD5" s="85"/>
      <c r="BE5" s="85"/>
      <c r="BF5" s="85"/>
      <c r="BG5" s="85"/>
      <c r="BH5" s="85"/>
      <c r="BI5" s="85"/>
      <c r="BJ5" s="85"/>
      <c r="BK5" s="85"/>
      <c r="BL5" s="85"/>
      <c r="BM5" s="85"/>
      <c r="BN5" s="85"/>
      <c r="BO5" s="85"/>
      <c r="BP5" s="85"/>
      <c r="BQ5" s="85"/>
      <c r="BR5" s="85"/>
      <c r="BS5" s="85"/>
      <c r="BT5" s="85"/>
      <c r="BU5" s="85"/>
      <c r="BV5" s="85"/>
      <c r="BW5" s="86"/>
      <c r="BZ5" s="3">
        <v>2</v>
      </c>
    </row>
    <row r="6" spans="2:79" ht="18" customHeight="1" thickBot="1">
      <c r="B6" s="9"/>
      <c r="C6" s="9"/>
      <c r="D6" s="9"/>
      <c r="E6" s="9"/>
      <c r="F6" s="9"/>
      <c r="G6" s="9"/>
      <c r="H6" s="9"/>
      <c r="I6" s="9"/>
      <c r="J6" s="9"/>
      <c r="K6" s="9"/>
      <c r="L6" s="9"/>
      <c r="M6" s="9"/>
      <c r="N6" s="2"/>
      <c r="O6" s="2"/>
      <c r="P6" s="2"/>
      <c r="Q6" s="2"/>
      <c r="R6" s="2"/>
      <c r="S6" s="2"/>
      <c r="T6" s="2"/>
      <c r="U6" s="2"/>
      <c r="V6" s="2"/>
      <c r="W6" s="2"/>
      <c r="X6" s="6"/>
      <c r="Y6" s="6"/>
      <c r="Z6" s="6"/>
      <c r="AA6" s="6"/>
      <c r="AB6" s="6"/>
      <c r="AC6" s="6"/>
      <c r="AD6" s="6"/>
      <c r="AE6" s="6"/>
      <c r="AF6" s="6"/>
      <c r="AG6" s="6"/>
      <c r="AH6" s="6"/>
      <c r="AI6" s="6"/>
      <c r="AJ6" s="6"/>
      <c r="AK6" s="6"/>
      <c r="AL6" s="6"/>
      <c r="AM6" s="6"/>
      <c r="AU6" s="3"/>
      <c r="AV6" s="3"/>
      <c r="AW6" s="3"/>
      <c r="AX6" s="3"/>
      <c r="AY6" s="3"/>
      <c r="AZ6" s="98" t="s">
        <v>14</v>
      </c>
      <c r="BA6" s="99"/>
      <c r="BB6" s="99"/>
      <c r="BC6" s="99"/>
      <c r="BD6" s="100"/>
      <c r="BE6" s="101"/>
      <c r="BF6" s="102"/>
      <c r="BG6" s="102"/>
      <c r="BH6" s="102"/>
      <c r="BI6" s="102"/>
      <c r="BJ6" s="102"/>
      <c r="BK6" s="102"/>
      <c r="BL6" s="102"/>
      <c r="BM6" s="102"/>
      <c r="BN6" s="102"/>
      <c r="BO6" s="102"/>
      <c r="BP6" s="102"/>
      <c r="BQ6" s="102"/>
      <c r="BR6" s="102"/>
      <c r="BS6" s="102"/>
      <c r="BT6" s="102"/>
      <c r="BU6" s="102"/>
      <c r="BV6" s="102"/>
      <c r="BW6" s="103"/>
      <c r="BZ6" s="3">
        <v>3</v>
      </c>
    </row>
    <row r="7" spans="2:79" ht="18" customHeight="1" thickTop="1">
      <c r="B7" s="177" t="s">
        <v>30</v>
      </c>
      <c r="C7" s="178"/>
      <c r="D7" s="178"/>
      <c r="E7" s="178"/>
      <c r="F7" s="178"/>
      <c r="G7" s="178"/>
      <c r="H7" s="178"/>
      <c r="I7" s="178"/>
      <c r="J7" s="178"/>
      <c r="K7" s="178"/>
      <c r="L7" s="178"/>
      <c r="M7" s="178"/>
      <c r="N7" s="178"/>
      <c r="O7" s="178"/>
      <c r="P7" s="178"/>
      <c r="Q7" s="178"/>
      <c r="R7" s="178"/>
      <c r="S7" s="178"/>
      <c r="T7" s="178"/>
      <c r="U7" s="178"/>
      <c r="V7" s="179"/>
      <c r="X7" s="6"/>
      <c r="Y7" s="6"/>
      <c r="Z7" s="174" t="s">
        <v>37</v>
      </c>
      <c r="AA7" s="174"/>
      <c r="AB7" s="174"/>
      <c r="AC7" s="174"/>
      <c r="AD7" s="174"/>
      <c r="AE7" s="175">
        <v>8596587</v>
      </c>
      <c r="AF7" s="175"/>
      <c r="AG7" s="175"/>
      <c r="AH7" s="175"/>
      <c r="AI7" s="175"/>
      <c r="AJ7" s="175"/>
      <c r="AK7" s="176" t="s">
        <v>38</v>
      </c>
      <c r="AL7" s="176"/>
      <c r="AM7" s="176"/>
      <c r="AN7" s="176"/>
      <c r="AO7" s="176"/>
      <c r="AP7" s="176"/>
      <c r="AQ7" s="87">
        <v>9300</v>
      </c>
      <c r="AR7" s="87"/>
      <c r="AS7" s="87"/>
      <c r="AT7" s="87"/>
      <c r="AU7" s="87"/>
      <c r="AV7" s="87"/>
      <c r="AW7" s="3"/>
      <c r="AX7" s="3"/>
      <c r="AY7" s="3"/>
      <c r="AZ7" s="104"/>
      <c r="BA7" s="105"/>
      <c r="BB7" s="105"/>
      <c r="BC7" s="105"/>
      <c r="BD7" s="105"/>
      <c r="BE7" s="105"/>
      <c r="BF7" s="105"/>
      <c r="BG7" s="105"/>
      <c r="BH7" s="105"/>
      <c r="BI7" s="105"/>
      <c r="BJ7" s="105"/>
      <c r="BK7" s="105"/>
      <c r="BL7" s="105"/>
      <c r="BM7" s="105"/>
      <c r="BN7" s="105"/>
      <c r="BO7" s="105"/>
      <c r="BP7" s="105"/>
      <c r="BQ7" s="105"/>
      <c r="BR7" s="105"/>
      <c r="BS7" s="105"/>
      <c r="BT7" s="105"/>
      <c r="BU7" s="108" t="s">
        <v>10</v>
      </c>
      <c r="BV7" s="108"/>
      <c r="BW7" s="109"/>
      <c r="BZ7" s="3">
        <v>4</v>
      </c>
    </row>
    <row r="8" spans="2:79" ht="15" customHeight="1">
      <c r="B8" s="143"/>
      <c r="C8" s="144"/>
      <c r="D8" s="144"/>
      <c r="E8" s="144"/>
      <c r="F8" s="144"/>
      <c r="G8" s="144"/>
      <c r="H8" s="145"/>
      <c r="I8" s="152" t="s">
        <v>9</v>
      </c>
      <c r="J8" s="153"/>
      <c r="K8" s="153"/>
      <c r="L8" s="153"/>
      <c r="M8" s="153"/>
      <c r="N8" s="153"/>
      <c r="O8" s="154"/>
      <c r="P8" s="152" t="s">
        <v>8</v>
      </c>
      <c r="Q8" s="153"/>
      <c r="R8" s="153"/>
      <c r="S8" s="153"/>
      <c r="T8" s="153"/>
      <c r="U8" s="153"/>
      <c r="V8" s="155"/>
      <c r="X8" s="6"/>
      <c r="Y8" s="6"/>
      <c r="Z8" s="3"/>
      <c r="AA8" s="3"/>
      <c r="AB8" s="3"/>
      <c r="AC8" s="3"/>
      <c r="AD8" s="3"/>
      <c r="AE8" s="3"/>
      <c r="AF8" s="3"/>
      <c r="AG8" s="3"/>
      <c r="AH8" s="3"/>
      <c r="AI8" s="3"/>
      <c r="AJ8" s="3"/>
      <c r="AK8" s="3"/>
      <c r="AL8" s="3"/>
      <c r="AM8" s="3"/>
      <c r="AN8" s="3"/>
      <c r="AO8" s="3"/>
      <c r="AP8" s="3"/>
      <c r="AQ8" s="3"/>
      <c r="AR8" s="3"/>
      <c r="AS8" s="3"/>
      <c r="AT8" s="3"/>
      <c r="AU8" s="3"/>
      <c r="AV8" s="3"/>
      <c r="AW8" s="3"/>
      <c r="AX8" s="3"/>
      <c r="AY8" s="3"/>
      <c r="AZ8" s="106"/>
      <c r="BA8" s="107"/>
      <c r="BB8" s="107"/>
      <c r="BC8" s="107"/>
      <c r="BD8" s="107"/>
      <c r="BE8" s="107"/>
      <c r="BF8" s="107"/>
      <c r="BG8" s="107"/>
      <c r="BH8" s="107"/>
      <c r="BI8" s="107"/>
      <c r="BJ8" s="107"/>
      <c r="BK8" s="107"/>
      <c r="BL8" s="107"/>
      <c r="BM8" s="107"/>
      <c r="BN8" s="107"/>
      <c r="BO8" s="107"/>
      <c r="BP8" s="107"/>
      <c r="BQ8" s="107"/>
      <c r="BR8" s="107"/>
      <c r="BS8" s="107"/>
      <c r="BT8" s="107"/>
      <c r="BU8" s="110"/>
      <c r="BV8" s="110"/>
      <c r="BW8" s="111"/>
      <c r="BZ8" s="3">
        <v>5</v>
      </c>
    </row>
    <row r="9" spans="2:79" ht="15" customHeight="1">
      <c r="B9" s="146"/>
      <c r="C9" s="147"/>
      <c r="D9" s="147"/>
      <c r="E9" s="147"/>
      <c r="F9" s="147"/>
      <c r="G9" s="147"/>
      <c r="H9" s="148"/>
      <c r="I9" s="156"/>
      <c r="J9" s="157"/>
      <c r="K9" s="157"/>
      <c r="L9" s="157"/>
      <c r="M9" s="157"/>
      <c r="N9" s="157"/>
      <c r="O9" s="158"/>
      <c r="P9" s="162"/>
      <c r="Q9" s="163"/>
      <c r="R9" s="163"/>
      <c r="S9" s="163"/>
      <c r="T9" s="163"/>
      <c r="U9" s="163"/>
      <c r="V9" s="164"/>
      <c r="X9" s="3"/>
      <c r="Y9" s="3"/>
      <c r="Z9" s="88" t="s">
        <v>28</v>
      </c>
      <c r="AA9" s="88"/>
      <c r="AB9" s="88"/>
      <c r="AC9" s="88"/>
      <c r="AD9" s="88"/>
      <c r="AE9" s="88"/>
      <c r="AF9" s="88"/>
      <c r="AG9" s="88"/>
      <c r="AH9" s="88"/>
      <c r="AI9" s="88"/>
      <c r="AJ9" s="88"/>
      <c r="AK9" s="88"/>
      <c r="AL9" s="88"/>
      <c r="AM9" s="88"/>
      <c r="AN9" s="88"/>
      <c r="AO9" s="88"/>
      <c r="AP9" s="88"/>
      <c r="AQ9" s="88"/>
      <c r="AR9" s="88"/>
      <c r="AS9" s="88"/>
      <c r="AT9" s="88"/>
      <c r="AU9" s="88"/>
      <c r="AV9" s="88"/>
      <c r="AW9" s="3"/>
      <c r="AX9" s="3"/>
      <c r="AY9" s="3"/>
      <c r="AZ9" s="3"/>
      <c r="BA9" s="3"/>
      <c r="BB9" s="3"/>
      <c r="BC9" s="3"/>
      <c r="BD9" s="3"/>
      <c r="BE9" s="3"/>
      <c r="BF9" s="3"/>
      <c r="BG9" s="3"/>
      <c r="BY9" s="24"/>
      <c r="BZ9" s="3">
        <v>6</v>
      </c>
    </row>
    <row r="10" spans="2:79" ht="9" customHeight="1" thickBot="1">
      <c r="B10" s="149"/>
      <c r="C10" s="150"/>
      <c r="D10" s="150"/>
      <c r="E10" s="150"/>
      <c r="F10" s="150"/>
      <c r="G10" s="150"/>
      <c r="H10" s="151"/>
      <c r="I10" s="159"/>
      <c r="J10" s="160"/>
      <c r="K10" s="160"/>
      <c r="L10" s="160"/>
      <c r="M10" s="160"/>
      <c r="N10" s="160"/>
      <c r="O10" s="161"/>
      <c r="P10" s="165"/>
      <c r="Q10" s="166"/>
      <c r="R10" s="166"/>
      <c r="S10" s="166"/>
      <c r="T10" s="166"/>
      <c r="U10" s="166"/>
      <c r="V10" s="167"/>
      <c r="X10" s="3"/>
      <c r="Y10" s="3"/>
      <c r="Z10" s="89" t="s">
        <v>6</v>
      </c>
      <c r="AA10" s="90"/>
      <c r="AB10" s="90"/>
      <c r="AC10" s="90"/>
      <c r="AD10" s="90"/>
      <c r="AE10" s="90"/>
      <c r="AF10" s="91"/>
      <c r="AG10" s="168" t="s">
        <v>16</v>
      </c>
      <c r="AH10" s="169"/>
      <c r="AI10" s="169"/>
      <c r="AJ10" s="169"/>
      <c r="AK10" s="169"/>
      <c r="AL10" s="169"/>
      <c r="AM10" s="169"/>
      <c r="AN10" s="169"/>
      <c r="AO10" s="170"/>
      <c r="AP10" s="89" t="s">
        <v>17</v>
      </c>
      <c r="AQ10" s="90"/>
      <c r="AR10" s="90"/>
      <c r="AS10" s="90"/>
      <c r="AT10" s="90"/>
      <c r="AU10" s="90"/>
      <c r="AV10" s="91"/>
      <c r="AW10" s="3"/>
      <c r="AX10" s="3"/>
      <c r="AY10" s="3"/>
      <c r="AZ10" s="112" t="s">
        <v>12</v>
      </c>
      <c r="BA10" s="113"/>
      <c r="BB10" s="113"/>
      <c r="BC10" s="113"/>
      <c r="BD10" s="113"/>
      <c r="BE10" s="113"/>
      <c r="BF10" s="113"/>
      <c r="BG10" s="114"/>
      <c r="BH10" s="115" t="s">
        <v>11</v>
      </c>
      <c r="BI10" s="115"/>
      <c r="BJ10" s="115"/>
      <c r="BK10" s="115"/>
      <c r="BL10" s="115"/>
      <c r="BM10" s="115"/>
      <c r="BN10" s="116"/>
      <c r="BO10" s="119" t="s">
        <v>27</v>
      </c>
      <c r="BP10" s="120"/>
      <c r="BQ10" s="120"/>
      <c r="BR10" s="120"/>
      <c r="BS10" s="120"/>
      <c r="BT10" s="120"/>
      <c r="BU10" s="120"/>
      <c r="BV10" s="120"/>
      <c r="BW10" s="121"/>
      <c r="BZ10" s="3">
        <v>7</v>
      </c>
    </row>
    <row r="11" spans="2:79" ht="9" customHeight="1" thickTop="1">
      <c r="B11" s="180"/>
      <c r="C11" s="180"/>
      <c r="D11" s="180"/>
      <c r="E11" s="180"/>
      <c r="F11" s="180"/>
      <c r="G11" s="180"/>
      <c r="H11" s="180"/>
      <c r="I11" s="180"/>
      <c r="J11" s="180"/>
      <c r="K11" s="180"/>
      <c r="L11" s="180"/>
      <c r="M11" s="180"/>
      <c r="N11" s="180"/>
      <c r="O11" s="180"/>
      <c r="P11" s="180"/>
      <c r="Q11" s="180"/>
      <c r="R11" s="180"/>
      <c r="S11" s="180"/>
      <c r="T11" s="180"/>
      <c r="U11" s="180"/>
      <c r="V11" s="180"/>
      <c r="W11" s="3"/>
      <c r="X11" s="3"/>
      <c r="Y11" s="3"/>
      <c r="Z11" s="92"/>
      <c r="AA11" s="93"/>
      <c r="AB11" s="93"/>
      <c r="AC11" s="93"/>
      <c r="AD11" s="93"/>
      <c r="AE11" s="93"/>
      <c r="AF11" s="94"/>
      <c r="AG11" s="171"/>
      <c r="AH11" s="172"/>
      <c r="AI11" s="172"/>
      <c r="AJ11" s="172"/>
      <c r="AK11" s="172"/>
      <c r="AL11" s="172"/>
      <c r="AM11" s="172"/>
      <c r="AN11" s="172"/>
      <c r="AO11" s="173"/>
      <c r="AP11" s="92"/>
      <c r="AQ11" s="93"/>
      <c r="AR11" s="93"/>
      <c r="AS11" s="93"/>
      <c r="AT11" s="93"/>
      <c r="AU11" s="93"/>
      <c r="AV11" s="94"/>
      <c r="AW11" s="3"/>
      <c r="AX11" s="3"/>
      <c r="AY11" s="3"/>
      <c r="AZ11" s="112"/>
      <c r="BA11" s="113"/>
      <c r="BB11" s="113"/>
      <c r="BC11" s="113"/>
      <c r="BD11" s="113"/>
      <c r="BE11" s="113"/>
      <c r="BF11" s="113"/>
      <c r="BG11" s="114"/>
      <c r="BH11" s="117"/>
      <c r="BI11" s="117"/>
      <c r="BJ11" s="117"/>
      <c r="BK11" s="117"/>
      <c r="BL11" s="117"/>
      <c r="BM11" s="117"/>
      <c r="BN11" s="118"/>
      <c r="BO11" s="119"/>
      <c r="BP11" s="120"/>
      <c r="BQ11" s="120"/>
      <c r="BR11" s="120"/>
      <c r="BS11" s="120"/>
      <c r="BT11" s="120"/>
      <c r="BU11" s="120"/>
      <c r="BV11" s="120"/>
      <c r="BW11" s="121"/>
      <c r="BZ11" s="3">
        <v>8</v>
      </c>
    </row>
    <row r="12" spans="2:79" ht="15.95" customHeight="1">
      <c r="B12" s="184" t="s">
        <v>29</v>
      </c>
      <c r="C12" s="185"/>
      <c r="D12" s="185"/>
      <c r="E12" s="185"/>
      <c r="F12" s="185"/>
      <c r="G12" s="185"/>
      <c r="H12" s="185"/>
      <c r="I12" s="185"/>
      <c r="J12" s="185"/>
      <c r="K12" s="185"/>
      <c r="L12" s="185"/>
      <c r="M12" s="185"/>
      <c r="N12" s="185"/>
      <c r="O12" s="185"/>
      <c r="P12" s="185"/>
      <c r="Q12" s="185"/>
      <c r="R12" s="185"/>
      <c r="S12" s="185"/>
      <c r="T12" s="185"/>
      <c r="U12" s="185"/>
      <c r="V12" s="186"/>
      <c r="W12" s="3"/>
      <c r="X12" s="3"/>
      <c r="Y12" s="3"/>
      <c r="Z12" s="187">
        <f>IF(MAX(BC20:BE34)=0,"",MAX(BC20:BE34))</f>
        <v>10</v>
      </c>
      <c r="AA12" s="188"/>
      <c r="AB12" s="188"/>
      <c r="AC12" s="188"/>
      <c r="AD12" s="188"/>
      <c r="AE12" s="188"/>
      <c r="AF12" s="189"/>
      <c r="AG12" s="95">
        <f ca="1">IF(Z12="","",SUMIF(BC20:BW34,Z12,BL20:BW34))</f>
        <v>-451106</v>
      </c>
      <c r="AH12" s="96"/>
      <c r="AI12" s="96"/>
      <c r="AJ12" s="96"/>
      <c r="AK12" s="96"/>
      <c r="AL12" s="96"/>
      <c r="AM12" s="96"/>
      <c r="AN12" s="96"/>
      <c r="AO12" s="97"/>
      <c r="AP12" s="95">
        <f ca="1">IF(Z12="","",IFERROR(AG12*Z12/100,""))</f>
        <v>-45110.6</v>
      </c>
      <c r="AQ12" s="96"/>
      <c r="AR12" s="96"/>
      <c r="AS12" s="96"/>
      <c r="AT12" s="96"/>
      <c r="AU12" s="96"/>
      <c r="AV12" s="97"/>
      <c r="AW12" s="3"/>
      <c r="AX12" s="3"/>
      <c r="AY12" s="3"/>
      <c r="AZ12" s="226">
        <f ca="1">IFERROR(AG16,0)</f>
        <v>-451106</v>
      </c>
      <c r="BA12" s="227"/>
      <c r="BB12" s="227"/>
      <c r="BC12" s="227"/>
      <c r="BD12" s="227"/>
      <c r="BE12" s="227"/>
      <c r="BF12" s="227"/>
      <c r="BG12" s="228"/>
      <c r="BH12" s="229">
        <f ca="1">IF(AP16="","",IF(AP16=0,"確認",AP16))</f>
        <v>-45110.6</v>
      </c>
      <c r="BI12" s="229"/>
      <c r="BJ12" s="229"/>
      <c r="BK12" s="229"/>
      <c r="BL12" s="229"/>
      <c r="BM12" s="229"/>
      <c r="BN12" s="230"/>
      <c r="BO12" s="233">
        <f ca="1">IF(COUNTIF(BL20:BW34,"入力不十分")&gt;=1,"明細不十分",IFERROR(AZ12+BH12,""))</f>
        <v>-496216.6</v>
      </c>
      <c r="BP12" s="234"/>
      <c r="BQ12" s="234"/>
      <c r="BR12" s="234"/>
      <c r="BS12" s="234"/>
      <c r="BT12" s="234"/>
      <c r="BU12" s="234"/>
      <c r="BV12" s="234"/>
      <c r="BW12" s="235"/>
      <c r="BZ12" s="3">
        <v>9</v>
      </c>
    </row>
    <row r="13" spans="2:79" ht="8.1" customHeight="1">
      <c r="B13" s="208"/>
      <c r="C13" s="209"/>
      <c r="D13" s="209"/>
      <c r="E13" s="209"/>
      <c r="F13" s="209"/>
      <c r="G13" s="209"/>
      <c r="H13" s="209"/>
      <c r="I13" s="209"/>
      <c r="J13" s="209"/>
      <c r="K13" s="209"/>
      <c r="L13" s="209"/>
      <c r="M13" s="209"/>
      <c r="N13" s="209"/>
      <c r="O13" s="209"/>
      <c r="P13" s="209"/>
      <c r="Q13" s="209"/>
      <c r="R13" s="209"/>
      <c r="S13" s="209"/>
      <c r="T13" s="209"/>
      <c r="U13" s="209"/>
      <c r="V13" s="210"/>
      <c r="W13" s="3"/>
      <c r="X13" s="3"/>
      <c r="Y13" s="3"/>
      <c r="Z13" s="214" t="str">
        <f>IFERROR(IF(Z12=BZ36,"",BZ36),"")</f>
        <v/>
      </c>
      <c r="AA13" s="215"/>
      <c r="AB13" s="215"/>
      <c r="AC13" s="215"/>
      <c r="AD13" s="215"/>
      <c r="AE13" s="215"/>
      <c r="AF13" s="216"/>
      <c r="AG13" s="220" t="str">
        <f>IF(Z13="","",SUMIF(BC20:BW34,Z13,BL20:BW34))</f>
        <v/>
      </c>
      <c r="AH13" s="221"/>
      <c r="AI13" s="221"/>
      <c r="AJ13" s="221"/>
      <c r="AK13" s="221"/>
      <c r="AL13" s="221"/>
      <c r="AM13" s="221"/>
      <c r="AN13" s="221"/>
      <c r="AO13" s="222"/>
      <c r="AP13" s="240" t="str">
        <f>IF(Z13="","",IF(Z13="対象外","",IFERROR(AG13*Z13/100,"")))</f>
        <v/>
      </c>
      <c r="AQ13" s="241"/>
      <c r="AR13" s="241"/>
      <c r="AS13" s="241"/>
      <c r="AT13" s="241"/>
      <c r="AU13" s="241"/>
      <c r="AV13" s="242"/>
      <c r="AW13" s="3"/>
      <c r="AX13" s="3"/>
      <c r="AY13" s="3"/>
      <c r="AZ13" s="226"/>
      <c r="BA13" s="227"/>
      <c r="BB13" s="227"/>
      <c r="BC13" s="227"/>
      <c r="BD13" s="227"/>
      <c r="BE13" s="227"/>
      <c r="BF13" s="227"/>
      <c r="BG13" s="228"/>
      <c r="BH13" s="231"/>
      <c r="BI13" s="231"/>
      <c r="BJ13" s="231"/>
      <c r="BK13" s="231"/>
      <c r="BL13" s="231"/>
      <c r="BM13" s="231"/>
      <c r="BN13" s="232"/>
      <c r="BO13" s="236"/>
      <c r="BP13" s="237"/>
      <c r="BQ13" s="237"/>
      <c r="BR13" s="237"/>
      <c r="BS13" s="237"/>
      <c r="BT13" s="237"/>
      <c r="BU13" s="237"/>
      <c r="BV13" s="237"/>
      <c r="BW13" s="238"/>
      <c r="BZ13" s="3">
        <v>10</v>
      </c>
    </row>
    <row r="14" spans="2:79" ht="8.1" customHeight="1">
      <c r="B14" s="211"/>
      <c r="C14" s="212"/>
      <c r="D14" s="212"/>
      <c r="E14" s="212"/>
      <c r="F14" s="212"/>
      <c r="G14" s="212"/>
      <c r="H14" s="212"/>
      <c r="I14" s="212"/>
      <c r="J14" s="212"/>
      <c r="K14" s="212"/>
      <c r="L14" s="212"/>
      <c r="M14" s="212"/>
      <c r="N14" s="212"/>
      <c r="O14" s="212"/>
      <c r="P14" s="212"/>
      <c r="Q14" s="212"/>
      <c r="R14" s="212"/>
      <c r="S14" s="212"/>
      <c r="T14" s="212"/>
      <c r="U14" s="212"/>
      <c r="V14" s="213"/>
      <c r="W14" s="2"/>
      <c r="X14" s="3"/>
      <c r="Y14" s="3"/>
      <c r="Z14" s="217"/>
      <c r="AA14" s="218"/>
      <c r="AB14" s="218"/>
      <c r="AC14" s="218"/>
      <c r="AD14" s="218"/>
      <c r="AE14" s="218"/>
      <c r="AF14" s="219"/>
      <c r="AG14" s="223"/>
      <c r="AH14" s="224"/>
      <c r="AI14" s="224"/>
      <c r="AJ14" s="224"/>
      <c r="AK14" s="224"/>
      <c r="AL14" s="224"/>
      <c r="AM14" s="224"/>
      <c r="AN14" s="224"/>
      <c r="AO14" s="225"/>
      <c r="AP14" s="243"/>
      <c r="AQ14" s="244"/>
      <c r="AR14" s="244"/>
      <c r="AS14" s="244"/>
      <c r="AT14" s="244"/>
      <c r="AU14" s="244"/>
      <c r="AV14" s="245"/>
      <c r="AW14" s="10"/>
      <c r="AX14" s="10"/>
      <c r="AY14" s="10"/>
      <c r="AZ14" s="10"/>
      <c r="BA14" s="10"/>
      <c r="BB14" s="11"/>
      <c r="BC14" s="3"/>
      <c r="BD14" s="3"/>
      <c r="BE14" s="3"/>
      <c r="BF14" s="3"/>
      <c r="BG14" s="3"/>
      <c r="BH14" s="3"/>
      <c r="BI14" s="3"/>
      <c r="BJ14" s="3"/>
      <c r="BK14" s="3"/>
      <c r="BL14" s="3"/>
      <c r="BM14" s="3"/>
      <c r="BN14" s="3"/>
      <c r="BO14" s="3"/>
      <c r="BP14" s="12"/>
      <c r="BQ14" s="12"/>
      <c r="BZ14" s="3">
        <v>11</v>
      </c>
    </row>
    <row r="15" spans="2:79" ht="15.95" customHeight="1" thickBot="1">
      <c r="B15" s="190"/>
      <c r="C15" s="191"/>
      <c r="D15" s="191"/>
      <c r="E15" s="191"/>
      <c r="F15" s="191"/>
      <c r="G15" s="191"/>
      <c r="H15" s="191"/>
      <c r="I15" s="191"/>
      <c r="J15" s="191"/>
      <c r="K15" s="191"/>
      <c r="L15" s="191"/>
      <c r="M15" s="191"/>
      <c r="N15" s="191"/>
      <c r="O15" s="191"/>
      <c r="P15" s="191"/>
      <c r="Q15" s="191"/>
      <c r="R15" s="191"/>
      <c r="S15" s="191"/>
      <c r="T15" s="191"/>
      <c r="U15" s="191"/>
      <c r="V15" s="192"/>
      <c r="W15" s="2"/>
      <c r="X15" s="3"/>
      <c r="Y15" s="3"/>
      <c r="Z15" s="193" t="str">
        <f>IF(Z13="対象外","","対象外")</f>
        <v>対象外</v>
      </c>
      <c r="AA15" s="194"/>
      <c r="AB15" s="194"/>
      <c r="AC15" s="194"/>
      <c r="AD15" s="194"/>
      <c r="AE15" s="194"/>
      <c r="AF15" s="195"/>
      <c r="AG15" s="196" t="str">
        <f ca="1">IFERROR(IF(SUM(AG12:AO14)&lt;&gt;BY38,BY38-SUM(AG12,AG13),""),"")</f>
        <v/>
      </c>
      <c r="AH15" s="197"/>
      <c r="AI15" s="197"/>
      <c r="AJ15" s="197"/>
      <c r="AK15" s="197"/>
      <c r="AL15" s="197"/>
      <c r="AM15" s="197"/>
      <c r="AN15" s="197"/>
      <c r="AO15" s="198"/>
      <c r="AP15" s="246" t="str">
        <f>IF(Z15="","",IF(Z15="対象外","－",IFERROR(AG15*Z15/100,"")))</f>
        <v>－</v>
      </c>
      <c r="AQ15" s="247"/>
      <c r="AR15" s="247"/>
      <c r="AS15" s="247"/>
      <c r="AT15" s="247"/>
      <c r="AU15" s="247"/>
      <c r="AV15" s="248"/>
      <c r="AW15" s="10"/>
      <c r="AX15" s="10"/>
      <c r="AY15" s="10"/>
      <c r="AZ15" s="10"/>
      <c r="BA15" s="10"/>
      <c r="BB15" s="11"/>
      <c r="BC15" s="3"/>
      <c r="BD15" s="3"/>
      <c r="BE15" s="3"/>
      <c r="BF15" s="3"/>
      <c r="BG15" s="3"/>
      <c r="BH15" s="3"/>
      <c r="BI15" s="3"/>
      <c r="BJ15" s="3"/>
      <c r="BK15" s="3"/>
      <c r="BL15" s="3"/>
      <c r="BM15" s="3"/>
      <c r="BN15" s="3"/>
      <c r="BO15" s="3"/>
      <c r="BP15" s="12"/>
      <c r="BQ15" s="12"/>
      <c r="BZ15" s="3">
        <v>12</v>
      </c>
    </row>
    <row r="16" spans="2:79" ht="15.95" customHeight="1" thickTop="1">
      <c r="B16" s="199"/>
      <c r="C16" s="200"/>
      <c r="D16" s="200"/>
      <c r="E16" s="200"/>
      <c r="F16" s="200"/>
      <c r="G16" s="200"/>
      <c r="H16" s="200"/>
      <c r="I16" s="200"/>
      <c r="J16" s="200"/>
      <c r="K16" s="200"/>
      <c r="L16" s="200"/>
      <c r="M16" s="200"/>
      <c r="N16" s="200"/>
      <c r="O16" s="200"/>
      <c r="P16" s="200"/>
      <c r="Q16" s="200"/>
      <c r="R16" s="200"/>
      <c r="S16" s="200"/>
      <c r="T16" s="200"/>
      <c r="U16" s="200"/>
      <c r="V16" s="201"/>
      <c r="X16" s="3"/>
      <c r="Y16" s="3"/>
      <c r="Z16" s="202" t="s">
        <v>18</v>
      </c>
      <c r="AA16" s="203"/>
      <c r="AB16" s="203"/>
      <c r="AC16" s="203"/>
      <c r="AD16" s="203"/>
      <c r="AE16" s="203"/>
      <c r="AF16" s="204"/>
      <c r="AG16" s="205">
        <f ca="1">IF(SUM(BL20:BW34)=BY38,SUM(AG12:AO15),"金額不一致")</f>
        <v>-451106</v>
      </c>
      <c r="AH16" s="206"/>
      <c r="AI16" s="206"/>
      <c r="AJ16" s="206"/>
      <c r="AK16" s="206"/>
      <c r="AL16" s="206"/>
      <c r="AM16" s="206"/>
      <c r="AN16" s="206"/>
      <c r="AO16" s="207"/>
      <c r="AP16" s="249">
        <f ca="1">IF(COUNTBLANK(BC20:BE34)=45,"",IF(BG2="","登録番号確認",IF(CA68&gt;2,"税率見直",SUM(AP12:AV15))))</f>
        <v>-45110.6</v>
      </c>
      <c r="AQ16" s="250"/>
      <c r="AR16" s="250"/>
      <c r="AS16" s="250"/>
      <c r="AT16" s="250"/>
      <c r="AU16" s="250"/>
      <c r="AV16" s="251"/>
      <c r="AW16" s="12"/>
      <c r="AX16" s="12"/>
      <c r="AY16" s="12"/>
      <c r="AZ16" s="239" t="s">
        <v>24</v>
      </c>
      <c r="BA16" s="239"/>
      <c r="BB16" s="239"/>
      <c r="BC16" s="239"/>
      <c r="BD16" s="239"/>
      <c r="BE16" s="239"/>
      <c r="BF16" s="239"/>
      <c r="BG16" s="239"/>
      <c r="BH16" s="239"/>
      <c r="BI16" s="239"/>
      <c r="BJ16" s="239"/>
      <c r="BK16" s="239"/>
      <c r="BL16" s="239"/>
      <c r="BM16" s="239"/>
      <c r="BN16" s="239"/>
      <c r="BO16" s="239"/>
      <c r="BP16" s="239"/>
      <c r="BQ16" s="239"/>
      <c r="BR16" s="239"/>
      <c r="BS16" s="239"/>
      <c r="BT16" s="239"/>
      <c r="BU16" s="239"/>
      <c r="BV16" s="239"/>
      <c r="BW16" s="239"/>
    </row>
    <row r="17" spans="2:82" ht="9.9499999999999993" customHeight="1">
      <c r="B17" s="180"/>
      <c r="C17" s="180"/>
      <c r="D17" s="180"/>
      <c r="E17" s="180"/>
      <c r="F17" s="180"/>
      <c r="G17" s="180"/>
      <c r="H17" s="180"/>
      <c r="I17" s="180"/>
      <c r="J17" s="180"/>
      <c r="K17" s="180"/>
      <c r="L17" s="180"/>
      <c r="M17" s="180"/>
      <c r="N17" s="180"/>
      <c r="O17" s="180"/>
      <c r="P17" s="180"/>
      <c r="Q17" s="180"/>
      <c r="R17" s="180"/>
      <c r="S17" s="180"/>
      <c r="T17" s="180"/>
      <c r="U17" s="180"/>
      <c r="V17" s="180"/>
      <c r="AH17" s="13"/>
      <c r="AI17" s="13"/>
      <c r="AJ17" s="13"/>
      <c r="AK17" s="13"/>
      <c r="AL17" s="13"/>
      <c r="AM17" s="13"/>
      <c r="AN17" s="14"/>
      <c r="AO17" s="14"/>
      <c r="AP17" s="14"/>
      <c r="AQ17" s="14"/>
      <c r="AR17" s="14"/>
      <c r="AS17" s="14"/>
      <c r="AT17" s="14"/>
      <c r="AU17" s="12"/>
      <c r="AV17" s="12"/>
      <c r="AW17" s="12"/>
      <c r="AX17" s="12"/>
      <c r="AY17" s="12"/>
      <c r="AZ17" s="12"/>
      <c r="BA17" s="12"/>
      <c r="BB17" s="12"/>
      <c r="BC17" s="12"/>
      <c r="BD17" s="12"/>
      <c r="BE17" s="12"/>
      <c r="BF17" s="12"/>
      <c r="BG17" s="12"/>
      <c r="BH17" s="12"/>
      <c r="BI17" s="12"/>
      <c r="BJ17" s="12"/>
      <c r="BK17" s="12"/>
      <c r="BL17" s="12"/>
      <c r="BM17" s="12"/>
      <c r="BN17" s="12"/>
      <c r="BO17" s="12"/>
      <c r="BP17" s="12"/>
      <c r="BQ17" s="12"/>
    </row>
    <row r="18" spans="2:82" ht="20.100000000000001" customHeight="1" thickBot="1">
      <c r="B18" s="183" t="s">
        <v>39</v>
      </c>
      <c r="C18" s="183"/>
      <c r="D18" s="183"/>
      <c r="E18" s="183"/>
      <c r="F18" s="183"/>
      <c r="G18" s="183"/>
      <c r="H18" s="183"/>
      <c r="I18" s="15"/>
      <c r="J18" s="15"/>
      <c r="K18" s="15"/>
      <c r="L18" s="15"/>
      <c r="M18" s="15"/>
      <c r="N18" s="15"/>
      <c r="O18" s="15"/>
      <c r="P18" s="15"/>
      <c r="Q18" s="15"/>
      <c r="R18" s="15"/>
      <c r="S18" s="15"/>
      <c r="T18" s="15"/>
      <c r="U18" s="15"/>
      <c r="V18" s="15"/>
      <c r="W18" s="16"/>
      <c r="AH18" s="13"/>
      <c r="AI18" s="13"/>
      <c r="AJ18" s="13"/>
      <c r="AK18" s="13"/>
      <c r="AL18" s="13"/>
      <c r="AM18" s="13"/>
      <c r="AN18" s="14"/>
      <c r="AO18" s="14"/>
      <c r="AP18" s="14"/>
      <c r="AQ18" s="14"/>
      <c r="AR18" s="14"/>
      <c r="AS18" s="14"/>
      <c r="AT18" s="14"/>
      <c r="AU18" s="12"/>
      <c r="AV18" s="12"/>
      <c r="AW18" s="12"/>
      <c r="AX18" s="12"/>
      <c r="AY18" s="12"/>
      <c r="AZ18" s="12"/>
      <c r="BA18" s="12"/>
      <c r="BB18" s="12"/>
      <c r="BC18" s="12"/>
      <c r="BD18" s="12"/>
      <c r="BE18" s="12"/>
      <c r="BF18" s="12"/>
      <c r="BG18" s="12"/>
      <c r="BH18" s="12"/>
      <c r="BI18" s="12"/>
      <c r="BJ18" s="49"/>
      <c r="BK18" s="49"/>
      <c r="BL18" s="49"/>
      <c r="BM18" s="49"/>
      <c r="BN18" s="49"/>
      <c r="BO18" s="49"/>
      <c r="BP18" s="49"/>
      <c r="BQ18" s="49"/>
      <c r="BR18" s="50"/>
      <c r="BS18" s="50"/>
      <c r="BT18" s="50"/>
      <c r="BU18" s="50"/>
      <c r="BV18" s="50"/>
      <c r="BW18" s="50"/>
      <c r="BX18" s="51" t="str">
        <f ca="1">IF(CA4="×",RIGHT(TEXT(YEAR(B5),"0000"),2)&amp;TEXT(MONTH(B5),"00")&amp;"-"&amp;TEXT(INT(RAND()*100000),"00000"),RIGHT(TEXT(YEAR(BZ3),"0000"),2)&amp;TEXT(MONTH(BZ3),"00")&amp;"-"&amp;TEXT(INT(RAND()*100000),"00000"))</f>
        <v>2310-10953</v>
      </c>
      <c r="BY18" s="51"/>
      <c r="BZ18" s="3" t="b">
        <f>IF(BZ19=15,FALSE,TRUE)</f>
        <v>0</v>
      </c>
      <c r="CA18" s="3" t="b">
        <f>IF(CA19=15,FALSE,TRUE)</f>
        <v>1</v>
      </c>
    </row>
    <row r="19" spans="2:82" ht="18.95" customHeight="1" thickTop="1" thickBot="1">
      <c r="B19" s="52" t="s">
        <v>22</v>
      </c>
      <c r="C19" s="53"/>
      <c r="D19" s="53"/>
      <c r="E19" s="53"/>
      <c r="F19" s="53"/>
      <c r="G19" s="54"/>
      <c r="H19" s="55" t="s">
        <v>46</v>
      </c>
      <c r="I19" s="56"/>
      <c r="J19" s="56"/>
      <c r="K19" s="56"/>
      <c r="L19" s="56"/>
      <c r="M19" s="56"/>
      <c r="N19" s="57" t="s">
        <v>21</v>
      </c>
      <c r="O19" s="58"/>
      <c r="P19" s="58"/>
      <c r="Q19" s="58"/>
      <c r="R19" s="58"/>
      <c r="S19" s="58"/>
      <c r="T19" s="58"/>
      <c r="U19" s="58"/>
      <c r="V19" s="58"/>
      <c r="W19" s="58"/>
      <c r="X19" s="58"/>
      <c r="Y19" s="58"/>
      <c r="Z19" s="58"/>
      <c r="AA19" s="59"/>
      <c r="AB19" s="60" t="s">
        <v>3</v>
      </c>
      <c r="AC19" s="58"/>
      <c r="AD19" s="58"/>
      <c r="AE19" s="58"/>
      <c r="AF19" s="58"/>
      <c r="AG19" s="58"/>
      <c r="AH19" s="58"/>
      <c r="AI19" s="58"/>
      <c r="AJ19" s="58"/>
      <c r="AK19" s="58"/>
      <c r="AL19" s="58"/>
      <c r="AM19" s="61"/>
      <c r="AN19" s="62" t="s">
        <v>4</v>
      </c>
      <c r="AO19" s="58"/>
      <c r="AP19" s="58">
        <v>2</v>
      </c>
      <c r="AQ19" s="58"/>
      <c r="AR19" s="58"/>
      <c r="AS19" s="61"/>
      <c r="AT19" s="63" t="s">
        <v>5</v>
      </c>
      <c r="AU19" s="64"/>
      <c r="AV19" s="65"/>
      <c r="AW19" s="66" t="s">
        <v>31</v>
      </c>
      <c r="AX19" s="67"/>
      <c r="AY19" s="67"/>
      <c r="AZ19" s="67"/>
      <c r="BA19" s="67"/>
      <c r="BB19" s="67"/>
      <c r="BC19" s="68" t="s">
        <v>6</v>
      </c>
      <c r="BD19" s="69"/>
      <c r="BE19" s="70"/>
      <c r="BF19" s="71" t="s">
        <v>1</v>
      </c>
      <c r="BG19" s="72"/>
      <c r="BH19" s="72"/>
      <c r="BI19" s="72"/>
      <c r="BJ19" s="72"/>
      <c r="BK19" s="73"/>
      <c r="BL19" s="74" t="s">
        <v>7</v>
      </c>
      <c r="BM19" s="75"/>
      <c r="BN19" s="75"/>
      <c r="BO19" s="75"/>
      <c r="BP19" s="75"/>
      <c r="BQ19" s="75"/>
      <c r="BR19" s="71" t="s">
        <v>1</v>
      </c>
      <c r="BS19" s="72"/>
      <c r="BT19" s="72"/>
      <c r="BU19" s="72"/>
      <c r="BV19" s="72"/>
      <c r="BW19" s="73"/>
      <c r="BY19" s="17"/>
      <c r="BZ19" s="18">
        <f>SUM(BZ20:BZ34)</f>
        <v>15</v>
      </c>
      <c r="CA19" s="18">
        <f>SUM(CA20:CA34)</f>
        <v>14</v>
      </c>
      <c r="CC19" s="36" t="s">
        <v>25</v>
      </c>
      <c r="CD19" s="37" t="s">
        <v>26</v>
      </c>
    </row>
    <row r="20" spans="2:82" ht="18.95" customHeight="1">
      <c r="B20" s="252"/>
      <c r="C20" s="253"/>
      <c r="D20" s="253"/>
      <c r="E20" s="253"/>
      <c r="F20" s="253"/>
      <c r="G20" s="254"/>
      <c r="H20" s="255">
        <v>45139</v>
      </c>
      <c r="I20" s="256"/>
      <c r="J20" s="256"/>
      <c r="K20" s="256"/>
      <c r="L20" s="256"/>
      <c r="M20" s="256"/>
      <c r="N20" s="257" t="s">
        <v>40</v>
      </c>
      <c r="O20" s="258"/>
      <c r="P20" s="258"/>
      <c r="Q20" s="258"/>
      <c r="R20" s="258"/>
      <c r="S20" s="258"/>
      <c r="T20" s="258"/>
      <c r="U20" s="258"/>
      <c r="V20" s="258"/>
      <c r="W20" s="258"/>
      <c r="X20" s="258"/>
      <c r="Y20" s="258"/>
      <c r="Z20" s="258"/>
      <c r="AA20" s="259"/>
      <c r="AB20" s="260"/>
      <c r="AC20" s="258"/>
      <c r="AD20" s="258"/>
      <c r="AE20" s="258"/>
      <c r="AF20" s="258"/>
      <c r="AG20" s="258"/>
      <c r="AH20" s="258"/>
      <c r="AI20" s="258"/>
      <c r="AJ20" s="258"/>
      <c r="AK20" s="258"/>
      <c r="AL20" s="258"/>
      <c r="AM20" s="261"/>
      <c r="AN20" s="262">
        <v>-15000</v>
      </c>
      <c r="AO20" s="263"/>
      <c r="AP20" s="263"/>
      <c r="AQ20" s="263"/>
      <c r="AR20" s="263"/>
      <c r="AS20" s="264"/>
      <c r="AT20" s="265" t="s">
        <v>50</v>
      </c>
      <c r="AU20" s="266"/>
      <c r="AV20" s="267"/>
      <c r="AW20" s="268">
        <v>10.06</v>
      </c>
      <c r="AX20" s="269"/>
      <c r="AY20" s="269"/>
      <c r="AZ20" s="269"/>
      <c r="BA20" s="269"/>
      <c r="BB20" s="269"/>
      <c r="BC20" s="270">
        <v>10</v>
      </c>
      <c r="BD20" s="271"/>
      <c r="BE20" s="272"/>
      <c r="BF20" s="273"/>
      <c r="BG20" s="274"/>
      <c r="BH20" s="274"/>
      <c r="BI20" s="274"/>
      <c r="BJ20" s="274"/>
      <c r="BK20" s="275"/>
      <c r="BL20" s="276">
        <f t="shared" ref="BL20:BL34" si="0">IF(AND(N20="",AN20="",AW20="")," ",IF(OR(N20="",AN20="",AW20=""),"入力不十分",ROUND(CC20*CD20,0)))</f>
        <v>-150900</v>
      </c>
      <c r="BM20" s="277"/>
      <c r="BN20" s="277"/>
      <c r="BO20" s="277"/>
      <c r="BP20" s="277"/>
      <c r="BQ20" s="277"/>
      <c r="BR20" s="273"/>
      <c r="BS20" s="274"/>
      <c r="BT20" s="274"/>
      <c r="BU20" s="274"/>
      <c r="BV20" s="274"/>
      <c r="BW20" s="275"/>
      <c r="BY20" s="19">
        <f t="shared" ref="BY20:BY34" si="1">IFERROR(1/COUNTIF($BC$20:$BE$34,BC20),0)</f>
        <v>0.2</v>
      </c>
      <c r="BZ20" s="44">
        <f t="shared" ref="BZ20:BZ34" si="2">IF(AN20=INT(AN20),1,"ari")</f>
        <v>1</v>
      </c>
      <c r="CA20" s="3" t="str">
        <f t="shared" ref="CA20:CA34" si="3">IF(AW20=INT(AW20),1,"ari")</f>
        <v>ari</v>
      </c>
      <c r="CC20" s="38">
        <f t="shared" ref="CC20:CC34" si="4">ROUND(AN20,4)</f>
        <v>-15000</v>
      </c>
      <c r="CD20" s="39">
        <f t="shared" ref="CD20:CD34" si="5">ROUND(AW20,2)</f>
        <v>10.06</v>
      </c>
    </row>
    <row r="21" spans="2:82" ht="18.95" customHeight="1">
      <c r="B21" s="283"/>
      <c r="C21" s="284"/>
      <c r="D21" s="284"/>
      <c r="E21" s="284"/>
      <c r="F21" s="284"/>
      <c r="G21" s="285"/>
      <c r="H21" s="286">
        <v>45150</v>
      </c>
      <c r="I21" s="287"/>
      <c r="J21" s="287"/>
      <c r="K21" s="287"/>
      <c r="L21" s="287"/>
      <c r="M21" s="287"/>
      <c r="N21" s="288" t="s">
        <v>41</v>
      </c>
      <c r="O21" s="289"/>
      <c r="P21" s="289"/>
      <c r="Q21" s="289"/>
      <c r="R21" s="289"/>
      <c r="S21" s="289"/>
      <c r="T21" s="289"/>
      <c r="U21" s="289"/>
      <c r="V21" s="289"/>
      <c r="W21" s="289"/>
      <c r="X21" s="289"/>
      <c r="Y21" s="289"/>
      <c r="Z21" s="289"/>
      <c r="AA21" s="290"/>
      <c r="AB21" s="291"/>
      <c r="AC21" s="289"/>
      <c r="AD21" s="289"/>
      <c r="AE21" s="289"/>
      <c r="AF21" s="289"/>
      <c r="AG21" s="289"/>
      <c r="AH21" s="289"/>
      <c r="AI21" s="289"/>
      <c r="AJ21" s="289"/>
      <c r="AK21" s="289"/>
      <c r="AL21" s="289"/>
      <c r="AM21" s="292"/>
      <c r="AN21" s="293">
        <v>-1</v>
      </c>
      <c r="AO21" s="294"/>
      <c r="AP21" s="294"/>
      <c r="AQ21" s="294"/>
      <c r="AR21" s="294"/>
      <c r="AS21" s="295"/>
      <c r="AT21" s="296" t="s">
        <v>50</v>
      </c>
      <c r="AU21" s="297"/>
      <c r="AV21" s="298"/>
      <c r="AW21" s="293">
        <v>56</v>
      </c>
      <c r="AX21" s="294"/>
      <c r="AY21" s="294"/>
      <c r="AZ21" s="294"/>
      <c r="BA21" s="294"/>
      <c r="BB21" s="294"/>
      <c r="BC21" s="299">
        <v>10</v>
      </c>
      <c r="BD21" s="300"/>
      <c r="BE21" s="301"/>
      <c r="BF21" s="280"/>
      <c r="BG21" s="281"/>
      <c r="BH21" s="281"/>
      <c r="BI21" s="281"/>
      <c r="BJ21" s="281"/>
      <c r="BK21" s="282"/>
      <c r="BL21" s="278">
        <f t="shared" si="0"/>
        <v>-56</v>
      </c>
      <c r="BM21" s="279"/>
      <c r="BN21" s="279"/>
      <c r="BO21" s="279"/>
      <c r="BP21" s="279"/>
      <c r="BQ21" s="279"/>
      <c r="BR21" s="280"/>
      <c r="BS21" s="281"/>
      <c r="BT21" s="281"/>
      <c r="BU21" s="281"/>
      <c r="BV21" s="281"/>
      <c r="BW21" s="282"/>
      <c r="BY21" s="19">
        <f t="shared" si="1"/>
        <v>0.2</v>
      </c>
      <c r="BZ21" s="20">
        <f t="shared" si="2"/>
        <v>1</v>
      </c>
      <c r="CA21" s="3">
        <f t="shared" si="3"/>
        <v>1</v>
      </c>
      <c r="CC21" s="40">
        <f t="shared" si="4"/>
        <v>-1</v>
      </c>
      <c r="CD21" s="41">
        <f t="shared" si="5"/>
        <v>56</v>
      </c>
    </row>
    <row r="22" spans="2:82" ht="18.95" customHeight="1">
      <c r="B22" s="283"/>
      <c r="C22" s="284"/>
      <c r="D22" s="284"/>
      <c r="E22" s="284"/>
      <c r="F22" s="284"/>
      <c r="G22" s="285"/>
      <c r="H22" s="286">
        <v>45158</v>
      </c>
      <c r="I22" s="287"/>
      <c r="J22" s="287"/>
      <c r="K22" s="287"/>
      <c r="L22" s="287"/>
      <c r="M22" s="287"/>
      <c r="N22" s="288" t="s">
        <v>49</v>
      </c>
      <c r="O22" s="289"/>
      <c r="P22" s="289"/>
      <c r="Q22" s="289"/>
      <c r="R22" s="289"/>
      <c r="S22" s="289"/>
      <c r="T22" s="289"/>
      <c r="U22" s="289"/>
      <c r="V22" s="289"/>
      <c r="W22" s="289"/>
      <c r="X22" s="289"/>
      <c r="Y22" s="289"/>
      <c r="Z22" s="289"/>
      <c r="AA22" s="290"/>
      <c r="AB22" s="291"/>
      <c r="AC22" s="289"/>
      <c r="AD22" s="289"/>
      <c r="AE22" s="289"/>
      <c r="AF22" s="289"/>
      <c r="AG22" s="289"/>
      <c r="AH22" s="289"/>
      <c r="AI22" s="289"/>
      <c r="AJ22" s="289"/>
      <c r="AK22" s="289"/>
      <c r="AL22" s="289"/>
      <c r="AM22" s="292"/>
      <c r="AN22" s="293">
        <v>-5</v>
      </c>
      <c r="AO22" s="294"/>
      <c r="AP22" s="294"/>
      <c r="AQ22" s="294"/>
      <c r="AR22" s="294"/>
      <c r="AS22" s="295"/>
      <c r="AT22" s="296" t="s">
        <v>55</v>
      </c>
      <c r="AU22" s="297"/>
      <c r="AV22" s="298"/>
      <c r="AW22" s="293">
        <v>30</v>
      </c>
      <c r="AX22" s="294"/>
      <c r="AY22" s="294"/>
      <c r="AZ22" s="294"/>
      <c r="BA22" s="294"/>
      <c r="BB22" s="294"/>
      <c r="BC22" s="299">
        <v>10</v>
      </c>
      <c r="BD22" s="300"/>
      <c r="BE22" s="301"/>
      <c r="BF22" s="280"/>
      <c r="BG22" s="281"/>
      <c r="BH22" s="281"/>
      <c r="BI22" s="281"/>
      <c r="BJ22" s="281"/>
      <c r="BK22" s="282"/>
      <c r="BL22" s="278">
        <f t="shared" si="0"/>
        <v>-150</v>
      </c>
      <c r="BM22" s="279"/>
      <c r="BN22" s="279"/>
      <c r="BO22" s="279"/>
      <c r="BP22" s="279"/>
      <c r="BQ22" s="279"/>
      <c r="BR22" s="280"/>
      <c r="BS22" s="281"/>
      <c r="BT22" s="281"/>
      <c r="BU22" s="281"/>
      <c r="BV22" s="281"/>
      <c r="BW22" s="282"/>
      <c r="BY22" s="19">
        <f t="shared" si="1"/>
        <v>0.2</v>
      </c>
      <c r="BZ22" s="20">
        <f t="shared" si="2"/>
        <v>1</v>
      </c>
      <c r="CA22" s="3">
        <f t="shared" si="3"/>
        <v>1</v>
      </c>
      <c r="CC22" s="40">
        <f t="shared" si="4"/>
        <v>-5</v>
      </c>
      <c r="CD22" s="41">
        <f t="shared" si="5"/>
        <v>30</v>
      </c>
    </row>
    <row r="23" spans="2:82" ht="18.95" customHeight="1">
      <c r="B23" s="283"/>
      <c r="C23" s="284"/>
      <c r="D23" s="284"/>
      <c r="E23" s="284"/>
      <c r="F23" s="284"/>
      <c r="G23" s="285"/>
      <c r="H23" s="286">
        <v>45158</v>
      </c>
      <c r="I23" s="287"/>
      <c r="J23" s="287"/>
      <c r="K23" s="287"/>
      <c r="L23" s="287"/>
      <c r="M23" s="287"/>
      <c r="N23" s="288" t="s">
        <v>57</v>
      </c>
      <c r="O23" s="289"/>
      <c r="P23" s="289"/>
      <c r="Q23" s="289"/>
      <c r="R23" s="289"/>
      <c r="S23" s="289"/>
      <c r="T23" s="289"/>
      <c r="U23" s="289"/>
      <c r="V23" s="289"/>
      <c r="W23" s="289"/>
      <c r="X23" s="289"/>
      <c r="Y23" s="289"/>
      <c r="Z23" s="289"/>
      <c r="AA23" s="290"/>
      <c r="AB23" s="291"/>
      <c r="AC23" s="289"/>
      <c r="AD23" s="289"/>
      <c r="AE23" s="289"/>
      <c r="AF23" s="289"/>
      <c r="AG23" s="289"/>
      <c r="AH23" s="289"/>
      <c r="AI23" s="289"/>
      <c r="AJ23" s="289"/>
      <c r="AK23" s="289"/>
      <c r="AL23" s="289"/>
      <c r="AM23" s="292"/>
      <c r="AN23" s="293">
        <v>-50</v>
      </c>
      <c r="AO23" s="294"/>
      <c r="AP23" s="294"/>
      <c r="AQ23" s="294"/>
      <c r="AR23" s="294"/>
      <c r="AS23" s="295"/>
      <c r="AT23" s="296" t="s">
        <v>58</v>
      </c>
      <c r="AU23" s="297"/>
      <c r="AV23" s="298"/>
      <c r="AW23" s="293">
        <v>5000</v>
      </c>
      <c r="AX23" s="294"/>
      <c r="AY23" s="294"/>
      <c r="AZ23" s="294"/>
      <c r="BA23" s="294"/>
      <c r="BB23" s="294"/>
      <c r="BC23" s="299">
        <v>10</v>
      </c>
      <c r="BD23" s="300"/>
      <c r="BE23" s="301"/>
      <c r="BF23" s="280"/>
      <c r="BG23" s="281"/>
      <c r="BH23" s="281"/>
      <c r="BI23" s="281"/>
      <c r="BJ23" s="281"/>
      <c r="BK23" s="282"/>
      <c r="BL23" s="278">
        <f t="shared" si="0"/>
        <v>-250000</v>
      </c>
      <c r="BM23" s="279"/>
      <c r="BN23" s="279"/>
      <c r="BO23" s="279"/>
      <c r="BP23" s="279"/>
      <c r="BQ23" s="279"/>
      <c r="BR23" s="280"/>
      <c r="BS23" s="281"/>
      <c r="BT23" s="281"/>
      <c r="BU23" s="281"/>
      <c r="BV23" s="281"/>
      <c r="BW23" s="282"/>
      <c r="BY23" s="19">
        <f t="shared" si="1"/>
        <v>0.2</v>
      </c>
      <c r="BZ23" s="20">
        <f t="shared" si="2"/>
        <v>1</v>
      </c>
      <c r="CA23" s="3">
        <f t="shared" si="3"/>
        <v>1</v>
      </c>
      <c r="CC23" s="40">
        <f t="shared" si="4"/>
        <v>-50</v>
      </c>
      <c r="CD23" s="41">
        <f t="shared" si="5"/>
        <v>5000</v>
      </c>
    </row>
    <row r="24" spans="2:82" ht="18.95" customHeight="1">
      <c r="B24" s="283"/>
      <c r="C24" s="284"/>
      <c r="D24" s="284"/>
      <c r="E24" s="284"/>
      <c r="F24" s="284"/>
      <c r="G24" s="285"/>
      <c r="H24" s="286">
        <v>45158</v>
      </c>
      <c r="I24" s="287"/>
      <c r="J24" s="287"/>
      <c r="K24" s="287"/>
      <c r="L24" s="287"/>
      <c r="M24" s="287"/>
      <c r="N24" s="288" t="s">
        <v>54</v>
      </c>
      <c r="O24" s="289"/>
      <c r="P24" s="289"/>
      <c r="Q24" s="289"/>
      <c r="R24" s="289"/>
      <c r="S24" s="289"/>
      <c r="T24" s="289"/>
      <c r="U24" s="289"/>
      <c r="V24" s="289"/>
      <c r="W24" s="289"/>
      <c r="X24" s="289"/>
      <c r="Y24" s="289"/>
      <c r="Z24" s="289"/>
      <c r="AA24" s="290"/>
      <c r="AB24" s="291"/>
      <c r="AC24" s="289"/>
      <c r="AD24" s="289"/>
      <c r="AE24" s="289"/>
      <c r="AF24" s="289"/>
      <c r="AG24" s="289"/>
      <c r="AH24" s="289"/>
      <c r="AI24" s="289"/>
      <c r="AJ24" s="289"/>
      <c r="AK24" s="289"/>
      <c r="AL24" s="289"/>
      <c r="AM24" s="292"/>
      <c r="AN24" s="293">
        <v>-1</v>
      </c>
      <c r="AO24" s="294"/>
      <c r="AP24" s="294"/>
      <c r="AQ24" s="294"/>
      <c r="AR24" s="294"/>
      <c r="AS24" s="295"/>
      <c r="AT24" s="296"/>
      <c r="AU24" s="297"/>
      <c r="AV24" s="298"/>
      <c r="AW24" s="293">
        <v>50000</v>
      </c>
      <c r="AX24" s="294"/>
      <c r="AY24" s="294"/>
      <c r="AZ24" s="294"/>
      <c r="BA24" s="294"/>
      <c r="BB24" s="294"/>
      <c r="BC24" s="299">
        <v>10</v>
      </c>
      <c r="BD24" s="300"/>
      <c r="BE24" s="301"/>
      <c r="BF24" s="280"/>
      <c r="BG24" s="281"/>
      <c r="BH24" s="281"/>
      <c r="BI24" s="281"/>
      <c r="BJ24" s="281"/>
      <c r="BK24" s="282"/>
      <c r="BL24" s="278">
        <f t="shared" si="0"/>
        <v>-50000</v>
      </c>
      <c r="BM24" s="279"/>
      <c r="BN24" s="279"/>
      <c r="BO24" s="279"/>
      <c r="BP24" s="279"/>
      <c r="BQ24" s="279"/>
      <c r="BR24" s="280"/>
      <c r="BS24" s="281"/>
      <c r="BT24" s="281"/>
      <c r="BU24" s="281"/>
      <c r="BV24" s="281"/>
      <c r="BW24" s="282"/>
      <c r="BY24" s="19">
        <f t="shared" si="1"/>
        <v>0.2</v>
      </c>
      <c r="BZ24" s="20">
        <f t="shared" si="2"/>
        <v>1</v>
      </c>
      <c r="CA24" s="3">
        <f t="shared" si="3"/>
        <v>1</v>
      </c>
      <c r="CC24" s="40">
        <f t="shared" si="4"/>
        <v>-1</v>
      </c>
      <c r="CD24" s="41">
        <f t="shared" si="5"/>
        <v>50000</v>
      </c>
    </row>
    <row r="25" spans="2:82" ht="18.95" customHeight="1">
      <c r="B25" s="283"/>
      <c r="C25" s="284"/>
      <c r="D25" s="284"/>
      <c r="E25" s="284"/>
      <c r="F25" s="284"/>
      <c r="G25" s="285"/>
      <c r="H25" s="286"/>
      <c r="I25" s="287"/>
      <c r="J25" s="287"/>
      <c r="K25" s="287"/>
      <c r="L25" s="287"/>
      <c r="M25" s="287"/>
      <c r="N25" s="288"/>
      <c r="O25" s="289"/>
      <c r="P25" s="289"/>
      <c r="Q25" s="289"/>
      <c r="R25" s="289"/>
      <c r="S25" s="289"/>
      <c r="T25" s="289"/>
      <c r="U25" s="289"/>
      <c r="V25" s="289"/>
      <c r="W25" s="289"/>
      <c r="X25" s="289"/>
      <c r="Y25" s="289"/>
      <c r="Z25" s="289"/>
      <c r="AA25" s="290"/>
      <c r="AB25" s="291"/>
      <c r="AC25" s="289"/>
      <c r="AD25" s="289"/>
      <c r="AE25" s="289"/>
      <c r="AF25" s="289"/>
      <c r="AG25" s="289"/>
      <c r="AH25" s="289"/>
      <c r="AI25" s="289"/>
      <c r="AJ25" s="289"/>
      <c r="AK25" s="289"/>
      <c r="AL25" s="289"/>
      <c r="AM25" s="292"/>
      <c r="AN25" s="293"/>
      <c r="AO25" s="294"/>
      <c r="AP25" s="294"/>
      <c r="AQ25" s="294"/>
      <c r="AR25" s="294"/>
      <c r="AS25" s="295"/>
      <c r="AT25" s="296"/>
      <c r="AU25" s="297"/>
      <c r="AV25" s="298"/>
      <c r="AW25" s="293"/>
      <c r="AX25" s="294"/>
      <c r="AY25" s="294"/>
      <c r="AZ25" s="294"/>
      <c r="BA25" s="294"/>
      <c r="BB25" s="294"/>
      <c r="BC25" s="299"/>
      <c r="BD25" s="300"/>
      <c r="BE25" s="301"/>
      <c r="BF25" s="280"/>
      <c r="BG25" s="281"/>
      <c r="BH25" s="281"/>
      <c r="BI25" s="281"/>
      <c r="BJ25" s="281"/>
      <c r="BK25" s="282"/>
      <c r="BL25" s="278" t="str">
        <f t="shared" si="0"/>
        <v xml:space="preserve"> </v>
      </c>
      <c r="BM25" s="279"/>
      <c r="BN25" s="279"/>
      <c r="BO25" s="279"/>
      <c r="BP25" s="279"/>
      <c r="BQ25" s="279"/>
      <c r="BR25" s="280"/>
      <c r="BS25" s="281"/>
      <c r="BT25" s="281"/>
      <c r="BU25" s="281"/>
      <c r="BV25" s="281"/>
      <c r="BW25" s="282"/>
      <c r="BY25" s="19">
        <f t="shared" si="1"/>
        <v>0</v>
      </c>
      <c r="BZ25" s="20">
        <f t="shared" si="2"/>
        <v>1</v>
      </c>
      <c r="CA25" s="3">
        <f t="shared" si="3"/>
        <v>1</v>
      </c>
      <c r="CC25" s="40">
        <f t="shared" si="4"/>
        <v>0</v>
      </c>
      <c r="CD25" s="41">
        <f t="shared" si="5"/>
        <v>0</v>
      </c>
    </row>
    <row r="26" spans="2:82" ht="18.95" customHeight="1">
      <c r="B26" s="283"/>
      <c r="C26" s="284"/>
      <c r="D26" s="284"/>
      <c r="E26" s="284"/>
      <c r="F26" s="284"/>
      <c r="G26" s="285"/>
      <c r="H26" s="286"/>
      <c r="I26" s="287"/>
      <c r="J26" s="287"/>
      <c r="K26" s="287"/>
      <c r="L26" s="287"/>
      <c r="M26" s="287"/>
      <c r="N26" s="288"/>
      <c r="O26" s="289"/>
      <c r="P26" s="289"/>
      <c r="Q26" s="289"/>
      <c r="R26" s="289"/>
      <c r="S26" s="289"/>
      <c r="T26" s="289"/>
      <c r="U26" s="289"/>
      <c r="V26" s="289"/>
      <c r="W26" s="289"/>
      <c r="X26" s="289"/>
      <c r="Y26" s="289"/>
      <c r="Z26" s="289"/>
      <c r="AA26" s="290"/>
      <c r="AB26" s="291"/>
      <c r="AC26" s="289"/>
      <c r="AD26" s="289"/>
      <c r="AE26" s="289"/>
      <c r="AF26" s="289"/>
      <c r="AG26" s="289"/>
      <c r="AH26" s="289"/>
      <c r="AI26" s="289"/>
      <c r="AJ26" s="289"/>
      <c r="AK26" s="289"/>
      <c r="AL26" s="289"/>
      <c r="AM26" s="292"/>
      <c r="AN26" s="293"/>
      <c r="AO26" s="294"/>
      <c r="AP26" s="294"/>
      <c r="AQ26" s="294"/>
      <c r="AR26" s="294"/>
      <c r="AS26" s="295"/>
      <c r="AT26" s="296"/>
      <c r="AU26" s="297"/>
      <c r="AV26" s="298"/>
      <c r="AW26" s="293"/>
      <c r="AX26" s="294"/>
      <c r="AY26" s="294"/>
      <c r="AZ26" s="294"/>
      <c r="BA26" s="294"/>
      <c r="BB26" s="294"/>
      <c r="BC26" s="299"/>
      <c r="BD26" s="300"/>
      <c r="BE26" s="301"/>
      <c r="BF26" s="280"/>
      <c r="BG26" s="281"/>
      <c r="BH26" s="281"/>
      <c r="BI26" s="281"/>
      <c r="BJ26" s="281"/>
      <c r="BK26" s="282"/>
      <c r="BL26" s="278" t="str">
        <f t="shared" si="0"/>
        <v xml:space="preserve"> </v>
      </c>
      <c r="BM26" s="279"/>
      <c r="BN26" s="279"/>
      <c r="BO26" s="279"/>
      <c r="BP26" s="279"/>
      <c r="BQ26" s="279"/>
      <c r="BR26" s="280"/>
      <c r="BS26" s="281"/>
      <c r="BT26" s="281"/>
      <c r="BU26" s="281"/>
      <c r="BV26" s="281"/>
      <c r="BW26" s="282"/>
      <c r="BY26" s="19">
        <f t="shared" si="1"/>
        <v>0</v>
      </c>
      <c r="BZ26" s="20">
        <f t="shared" si="2"/>
        <v>1</v>
      </c>
      <c r="CA26" s="3">
        <f t="shared" si="3"/>
        <v>1</v>
      </c>
      <c r="CC26" s="40">
        <f t="shared" si="4"/>
        <v>0</v>
      </c>
      <c r="CD26" s="41">
        <f t="shared" si="5"/>
        <v>0</v>
      </c>
    </row>
    <row r="27" spans="2:82" ht="18.95" customHeight="1">
      <c r="B27" s="283"/>
      <c r="C27" s="284"/>
      <c r="D27" s="284"/>
      <c r="E27" s="284"/>
      <c r="F27" s="284"/>
      <c r="G27" s="285"/>
      <c r="H27" s="286"/>
      <c r="I27" s="287"/>
      <c r="J27" s="287"/>
      <c r="K27" s="287"/>
      <c r="L27" s="287"/>
      <c r="M27" s="287"/>
      <c r="N27" s="288"/>
      <c r="O27" s="289"/>
      <c r="P27" s="289"/>
      <c r="Q27" s="289"/>
      <c r="R27" s="289"/>
      <c r="S27" s="289"/>
      <c r="T27" s="289"/>
      <c r="U27" s="289"/>
      <c r="V27" s="289"/>
      <c r="W27" s="289"/>
      <c r="X27" s="289"/>
      <c r="Y27" s="289"/>
      <c r="Z27" s="289"/>
      <c r="AA27" s="290"/>
      <c r="AB27" s="291"/>
      <c r="AC27" s="289"/>
      <c r="AD27" s="289"/>
      <c r="AE27" s="289"/>
      <c r="AF27" s="289"/>
      <c r="AG27" s="289"/>
      <c r="AH27" s="289"/>
      <c r="AI27" s="289"/>
      <c r="AJ27" s="289"/>
      <c r="AK27" s="289"/>
      <c r="AL27" s="289"/>
      <c r="AM27" s="292"/>
      <c r="AN27" s="293"/>
      <c r="AO27" s="294"/>
      <c r="AP27" s="294"/>
      <c r="AQ27" s="294"/>
      <c r="AR27" s="294"/>
      <c r="AS27" s="295"/>
      <c r="AT27" s="296"/>
      <c r="AU27" s="297"/>
      <c r="AV27" s="298"/>
      <c r="AW27" s="293"/>
      <c r="AX27" s="294"/>
      <c r="AY27" s="294"/>
      <c r="AZ27" s="294"/>
      <c r="BA27" s="294"/>
      <c r="BB27" s="294"/>
      <c r="BC27" s="299"/>
      <c r="BD27" s="300"/>
      <c r="BE27" s="301"/>
      <c r="BF27" s="280"/>
      <c r="BG27" s="281"/>
      <c r="BH27" s="281"/>
      <c r="BI27" s="281"/>
      <c r="BJ27" s="281"/>
      <c r="BK27" s="282"/>
      <c r="BL27" s="278" t="str">
        <f t="shared" si="0"/>
        <v xml:space="preserve"> </v>
      </c>
      <c r="BM27" s="279"/>
      <c r="BN27" s="279"/>
      <c r="BO27" s="279"/>
      <c r="BP27" s="279"/>
      <c r="BQ27" s="279"/>
      <c r="BR27" s="280"/>
      <c r="BS27" s="281"/>
      <c r="BT27" s="281"/>
      <c r="BU27" s="281"/>
      <c r="BV27" s="281"/>
      <c r="BW27" s="282"/>
      <c r="BY27" s="19">
        <f t="shared" si="1"/>
        <v>0</v>
      </c>
      <c r="BZ27" s="20">
        <f t="shared" si="2"/>
        <v>1</v>
      </c>
      <c r="CA27" s="3">
        <f t="shared" si="3"/>
        <v>1</v>
      </c>
      <c r="CC27" s="40">
        <f t="shared" si="4"/>
        <v>0</v>
      </c>
      <c r="CD27" s="41">
        <f t="shared" si="5"/>
        <v>0</v>
      </c>
    </row>
    <row r="28" spans="2:82" ht="18.95" customHeight="1">
      <c r="B28" s="283"/>
      <c r="C28" s="284"/>
      <c r="D28" s="284"/>
      <c r="E28" s="284"/>
      <c r="F28" s="284"/>
      <c r="G28" s="285"/>
      <c r="H28" s="286"/>
      <c r="I28" s="287"/>
      <c r="J28" s="287"/>
      <c r="K28" s="287"/>
      <c r="L28" s="287"/>
      <c r="M28" s="287"/>
      <c r="N28" s="288"/>
      <c r="O28" s="289"/>
      <c r="P28" s="289"/>
      <c r="Q28" s="289"/>
      <c r="R28" s="289"/>
      <c r="S28" s="289"/>
      <c r="T28" s="289"/>
      <c r="U28" s="289"/>
      <c r="V28" s="289"/>
      <c r="W28" s="289"/>
      <c r="X28" s="289"/>
      <c r="Y28" s="289"/>
      <c r="Z28" s="289"/>
      <c r="AA28" s="290"/>
      <c r="AB28" s="291"/>
      <c r="AC28" s="289"/>
      <c r="AD28" s="289"/>
      <c r="AE28" s="289"/>
      <c r="AF28" s="289"/>
      <c r="AG28" s="289"/>
      <c r="AH28" s="289"/>
      <c r="AI28" s="289"/>
      <c r="AJ28" s="289"/>
      <c r="AK28" s="289"/>
      <c r="AL28" s="289"/>
      <c r="AM28" s="292"/>
      <c r="AN28" s="293"/>
      <c r="AO28" s="294"/>
      <c r="AP28" s="294"/>
      <c r="AQ28" s="294"/>
      <c r="AR28" s="294"/>
      <c r="AS28" s="295"/>
      <c r="AT28" s="296"/>
      <c r="AU28" s="297"/>
      <c r="AV28" s="298"/>
      <c r="AW28" s="293"/>
      <c r="AX28" s="294"/>
      <c r="AY28" s="294"/>
      <c r="AZ28" s="294"/>
      <c r="BA28" s="294"/>
      <c r="BB28" s="294"/>
      <c r="BC28" s="299"/>
      <c r="BD28" s="300"/>
      <c r="BE28" s="301"/>
      <c r="BF28" s="280"/>
      <c r="BG28" s="281"/>
      <c r="BH28" s="281"/>
      <c r="BI28" s="281"/>
      <c r="BJ28" s="281"/>
      <c r="BK28" s="282"/>
      <c r="BL28" s="278" t="str">
        <f t="shared" si="0"/>
        <v xml:space="preserve"> </v>
      </c>
      <c r="BM28" s="279"/>
      <c r="BN28" s="279"/>
      <c r="BO28" s="279"/>
      <c r="BP28" s="279"/>
      <c r="BQ28" s="279"/>
      <c r="BR28" s="280"/>
      <c r="BS28" s="281"/>
      <c r="BT28" s="281"/>
      <c r="BU28" s="281"/>
      <c r="BV28" s="281"/>
      <c r="BW28" s="282"/>
      <c r="BY28" s="19">
        <f t="shared" si="1"/>
        <v>0</v>
      </c>
      <c r="BZ28" s="20">
        <f t="shared" si="2"/>
        <v>1</v>
      </c>
      <c r="CA28" s="3">
        <f t="shared" si="3"/>
        <v>1</v>
      </c>
      <c r="CC28" s="40">
        <f t="shared" si="4"/>
        <v>0</v>
      </c>
      <c r="CD28" s="41">
        <f t="shared" si="5"/>
        <v>0</v>
      </c>
    </row>
    <row r="29" spans="2:82" ht="18.95" customHeight="1">
      <c r="B29" s="283"/>
      <c r="C29" s="284"/>
      <c r="D29" s="284"/>
      <c r="E29" s="284"/>
      <c r="F29" s="284"/>
      <c r="G29" s="285"/>
      <c r="H29" s="286"/>
      <c r="I29" s="287"/>
      <c r="J29" s="287"/>
      <c r="K29" s="287"/>
      <c r="L29" s="287"/>
      <c r="M29" s="287"/>
      <c r="N29" s="288"/>
      <c r="O29" s="289"/>
      <c r="P29" s="289"/>
      <c r="Q29" s="289"/>
      <c r="R29" s="289"/>
      <c r="S29" s="289"/>
      <c r="T29" s="289"/>
      <c r="U29" s="289"/>
      <c r="V29" s="289"/>
      <c r="W29" s="289"/>
      <c r="X29" s="289"/>
      <c r="Y29" s="289"/>
      <c r="Z29" s="289"/>
      <c r="AA29" s="290"/>
      <c r="AB29" s="291"/>
      <c r="AC29" s="289"/>
      <c r="AD29" s="289"/>
      <c r="AE29" s="289"/>
      <c r="AF29" s="289"/>
      <c r="AG29" s="289"/>
      <c r="AH29" s="289"/>
      <c r="AI29" s="289"/>
      <c r="AJ29" s="289"/>
      <c r="AK29" s="289"/>
      <c r="AL29" s="289"/>
      <c r="AM29" s="292"/>
      <c r="AN29" s="293"/>
      <c r="AO29" s="294"/>
      <c r="AP29" s="294"/>
      <c r="AQ29" s="294"/>
      <c r="AR29" s="294"/>
      <c r="AS29" s="295"/>
      <c r="AT29" s="296"/>
      <c r="AU29" s="297"/>
      <c r="AV29" s="298"/>
      <c r="AW29" s="293"/>
      <c r="AX29" s="294"/>
      <c r="AY29" s="294"/>
      <c r="AZ29" s="294"/>
      <c r="BA29" s="294"/>
      <c r="BB29" s="294"/>
      <c r="BC29" s="299"/>
      <c r="BD29" s="300"/>
      <c r="BE29" s="301"/>
      <c r="BF29" s="280"/>
      <c r="BG29" s="281"/>
      <c r="BH29" s="281"/>
      <c r="BI29" s="281"/>
      <c r="BJ29" s="281"/>
      <c r="BK29" s="282"/>
      <c r="BL29" s="278" t="str">
        <f t="shared" si="0"/>
        <v xml:space="preserve"> </v>
      </c>
      <c r="BM29" s="279"/>
      <c r="BN29" s="279"/>
      <c r="BO29" s="279"/>
      <c r="BP29" s="279"/>
      <c r="BQ29" s="279"/>
      <c r="BR29" s="280"/>
      <c r="BS29" s="281"/>
      <c r="BT29" s="281"/>
      <c r="BU29" s="281"/>
      <c r="BV29" s="281"/>
      <c r="BW29" s="282"/>
      <c r="BY29" s="19">
        <f t="shared" si="1"/>
        <v>0</v>
      </c>
      <c r="BZ29" s="20">
        <f t="shared" si="2"/>
        <v>1</v>
      </c>
      <c r="CA29" s="3">
        <f t="shared" si="3"/>
        <v>1</v>
      </c>
      <c r="CC29" s="40">
        <f t="shared" si="4"/>
        <v>0</v>
      </c>
      <c r="CD29" s="41">
        <f t="shared" si="5"/>
        <v>0</v>
      </c>
    </row>
    <row r="30" spans="2:82" ht="18.95" customHeight="1">
      <c r="B30" s="283"/>
      <c r="C30" s="284"/>
      <c r="D30" s="284"/>
      <c r="E30" s="284"/>
      <c r="F30" s="284"/>
      <c r="G30" s="285"/>
      <c r="H30" s="286"/>
      <c r="I30" s="287"/>
      <c r="J30" s="287"/>
      <c r="K30" s="287"/>
      <c r="L30" s="287"/>
      <c r="M30" s="287"/>
      <c r="N30" s="288"/>
      <c r="O30" s="289"/>
      <c r="P30" s="289"/>
      <c r="Q30" s="289"/>
      <c r="R30" s="289"/>
      <c r="S30" s="289"/>
      <c r="T30" s="289"/>
      <c r="U30" s="289"/>
      <c r="V30" s="289"/>
      <c r="W30" s="289"/>
      <c r="X30" s="289"/>
      <c r="Y30" s="289"/>
      <c r="Z30" s="289"/>
      <c r="AA30" s="290"/>
      <c r="AB30" s="291"/>
      <c r="AC30" s="289"/>
      <c r="AD30" s="289"/>
      <c r="AE30" s="289"/>
      <c r="AF30" s="289"/>
      <c r="AG30" s="289"/>
      <c r="AH30" s="289"/>
      <c r="AI30" s="289"/>
      <c r="AJ30" s="289"/>
      <c r="AK30" s="289"/>
      <c r="AL30" s="289"/>
      <c r="AM30" s="292"/>
      <c r="AN30" s="293"/>
      <c r="AO30" s="294"/>
      <c r="AP30" s="294"/>
      <c r="AQ30" s="294"/>
      <c r="AR30" s="294"/>
      <c r="AS30" s="295"/>
      <c r="AT30" s="296"/>
      <c r="AU30" s="297"/>
      <c r="AV30" s="298"/>
      <c r="AW30" s="293"/>
      <c r="AX30" s="294"/>
      <c r="AY30" s="294"/>
      <c r="AZ30" s="294"/>
      <c r="BA30" s="294"/>
      <c r="BB30" s="294"/>
      <c r="BC30" s="299"/>
      <c r="BD30" s="300"/>
      <c r="BE30" s="301"/>
      <c r="BF30" s="280"/>
      <c r="BG30" s="281"/>
      <c r="BH30" s="281"/>
      <c r="BI30" s="281"/>
      <c r="BJ30" s="281"/>
      <c r="BK30" s="282"/>
      <c r="BL30" s="278" t="str">
        <f t="shared" si="0"/>
        <v xml:space="preserve"> </v>
      </c>
      <c r="BM30" s="279"/>
      <c r="BN30" s="279"/>
      <c r="BO30" s="279"/>
      <c r="BP30" s="279"/>
      <c r="BQ30" s="279"/>
      <c r="BR30" s="280"/>
      <c r="BS30" s="281"/>
      <c r="BT30" s="281"/>
      <c r="BU30" s="281"/>
      <c r="BV30" s="281"/>
      <c r="BW30" s="282"/>
      <c r="BY30" s="19">
        <f t="shared" si="1"/>
        <v>0</v>
      </c>
      <c r="BZ30" s="20">
        <f t="shared" si="2"/>
        <v>1</v>
      </c>
      <c r="CA30" s="3">
        <f t="shared" si="3"/>
        <v>1</v>
      </c>
      <c r="CC30" s="40">
        <f t="shared" si="4"/>
        <v>0</v>
      </c>
      <c r="CD30" s="41">
        <f t="shared" si="5"/>
        <v>0</v>
      </c>
    </row>
    <row r="31" spans="2:82" ht="18.95" customHeight="1">
      <c r="B31" s="283"/>
      <c r="C31" s="284"/>
      <c r="D31" s="284"/>
      <c r="E31" s="284"/>
      <c r="F31" s="284"/>
      <c r="G31" s="285"/>
      <c r="H31" s="286"/>
      <c r="I31" s="287"/>
      <c r="J31" s="287"/>
      <c r="K31" s="287"/>
      <c r="L31" s="287"/>
      <c r="M31" s="287"/>
      <c r="N31" s="288"/>
      <c r="O31" s="289"/>
      <c r="P31" s="289"/>
      <c r="Q31" s="289"/>
      <c r="R31" s="289"/>
      <c r="S31" s="289"/>
      <c r="T31" s="289"/>
      <c r="U31" s="289"/>
      <c r="V31" s="289"/>
      <c r="W31" s="289"/>
      <c r="X31" s="289"/>
      <c r="Y31" s="289"/>
      <c r="Z31" s="289"/>
      <c r="AA31" s="290"/>
      <c r="AB31" s="291"/>
      <c r="AC31" s="289"/>
      <c r="AD31" s="289"/>
      <c r="AE31" s="289"/>
      <c r="AF31" s="289"/>
      <c r="AG31" s="289"/>
      <c r="AH31" s="289"/>
      <c r="AI31" s="289"/>
      <c r="AJ31" s="289"/>
      <c r="AK31" s="289"/>
      <c r="AL31" s="289"/>
      <c r="AM31" s="292"/>
      <c r="AN31" s="293"/>
      <c r="AO31" s="294"/>
      <c r="AP31" s="294"/>
      <c r="AQ31" s="294"/>
      <c r="AR31" s="294"/>
      <c r="AS31" s="295"/>
      <c r="AT31" s="296"/>
      <c r="AU31" s="297"/>
      <c r="AV31" s="298"/>
      <c r="AW31" s="293"/>
      <c r="AX31" s="294"/>
      <c r="AY31" s="294"/>
      <c r="AZ31" s="294"/>
      <c r="BA31" s="294"/>
      <c r="BB31" s="294"/>
      <c r="BC31" s="299"/>
      <c r="BD31" s="300"/>
      <c r="BE31" s="301"/>
      <c r="BF31" s="280"/>
      <c r="BG31" s="281"/>
      <c r="BH31" s="281"/>
      <c r="BI31" s="281"/>
      <c r="BJ31" s="281"/>
      <c r="BK31" s="282"/>
      <c r="BL31" s="278" t="str">
        <f t="shared" si="0"/>
        <v xml:space="preserve"> </v>
      </c>
      <c r="BM31" s="279"/>
      <c r="BN31" s="279"/>
      <c r="BO31" s="279"/>
      <c r="BP31" s="279"/>
      <c r="BQ31" s="279"/>
      <c r="BR31" s="280"/>
      <c r="BS31" s="281"/>
      <c r="BT31" s="281"/>
      <c r="BU31" s="281"/>
      <c r="BV31" s="281"/>
      <c r="BW31" s="282"/>
      <c r="BY31" s="19">
        <f t="shared" si="1"/>
        <v>0</v>
      </c>
      <c r="BZ31" s="20">
        <f t="shared" si="2"/>
        <v>1</v>
      </c>
      <c r="CA31" s="3">
        <f t="shared" si="3"/>
        <v>1</v>
      </c>
      <c r="CC31" s="40">
        <f t="shared" si="4"/>
        <v>0</v>
      </c>
      <c r="CD31" s="41">
        <f t="shared" si="5"/>
        <v>0</v>
      </c>
    </row>
    <row r="32" spans="2:82" ht="18.95" customHeight="1">
      <c r="B32" s="283"/>
      <c r="C32" s="284"/>
      <c r="D32" s="284"/>
      <c r="E32" s="284"/>
      <c r="F32" s="284"/>
      <c r="G32" s="285"/>
      <c r="H32" s="286"/>
      <c r="I32" s="287"/>
      <c r="J32" s="287"/>
      <c r="K32" s="287"/>
      <c r="L32" s="287"/>
      <c r="M32" s="287"/>
      <c r="N32" s="288"/>
      <c r="O32" s="289"/>
      <c r="P32" s="289"/>
      <c r="Q32" s="289"/>
      <c r="R32" s="289"/>
      <c r="S32" s="289"/>
      <c r="T32" s="289"/>
      <c r="U32" s="289"/>
      <c r="V32" s="289"/>
      <c r="W32" s="289"/>
      <c r="X32" s="289"/>
      <c r="Y32" s="289"/>
      <c r="Z32" s="289"/>
      <c r="AA32" s="290"/>
      <c r="AB32" s="291"/>
      <c r="AC32" s="289"/>
      <c r="AD32" s="289"/>
      <c r="AE32" s="289"/>
      <c r="AF32" s="289"/>
      <c r="AG32" s="289"/>
      <c r="AH32" s="289"/>
      <c r="AI32" s="289"/>
      <c r="AJ32" s="289"/>
      <c r="AK32" s="289"/>
      <c r="AL32" s="289"/>
      <c r="AM32" s="292"/>
      <c r="AN32" s="293"/>
      <c r="AO32" s="294"/>
      <c r="AP32" s="294"/>
      <c r="AQ32" s="294"/>
      <c r="AR32" s="294"/>
      <c r="AS32" s="295"/>
      <c r="AT32" s="296"/>
      <c r="AU32" s="297"/>
      <c r="AV32" s="298"/>
      <c r="AW32" s="293"/>
      <c r="AX32" s="294"/>
      <c r="AY32" s="294"/>
      <c r="AZ32" s="294"/>
      <c r="BA32" s="294"/>
      <c r="BB32" s="294"/>
      <c r="BC32" s="299"/>
      <c r="BD32" s="300"/>
      <c r="BE32" s="301"/>
      <c r="BF32" s="280"/>
      <c r="BG32" s="281"/>
      <c r="BH32" s="281"/>
      <c r="BI32" s="281"/>
      <c r="BJ32" s="281"/>
      <c r="BK32" s="282"/>
      <c r="BL32" s="278" t="str">
        <f t="shared" si="0"/>
        <v xml:space="preserve"> </v>
      </c>
      <c r="BM32" s="279"/>
      <c r="BN32" s="279"/>
      <c r="BO32" s="279"/>
      <c r="BP32" s="279"/>
      <c r="BQ32" s="279"/>
      <c r="BR32" s="280"/>
      <c r="BS32" s="281"/>
      <c r="BT32" s="281"/>
      <c r="BU32" s="281"/>
      <c r="BV32" s="281"/>
      <c r="BW32" s="282"/>
      <c r="BY32" s="19">
        <f t="shared" si="1"/>
        <v>0</v>
      </c>
      <c r="BZ32" s="20">
        <f t="shared" si="2"/>
        <v>1</v>
      </c>
      <c r="CA32" s="3">
        <f t="shared" si="3"/>
        <v>1</v>
      </c>
      <c r="CC32" s="40">
        <f t="shared" si="4"/>
        <v>0</v>
      </c>
      <c r="CD32" s="41">
        <f t="shared" si="5"/>
        <v>0</v>
      </c>
    </row>
    <row r="33" spans="2:82" ht="18.95" customHeight="1">
      <c r="B33" s="283"/>
      <c r="C33" s="284"/>
      <c r="D33" s="284"/>
      <c r="E33" s="284"/>
      <c r="F33" s="284"/>
      <c r="G33" s="285"/>
      <c r="H33" s="286"/>
      <c r="I33" s="287"/>
      <c r="J33" s="287"/>
      <c r="K33" s="287"/>
      <c r="L33" s="287"/>
      <c r="M33" s="287"/>
      <c r="N33" s="288"/>
      <c r="O33" s="289"/>
      <c r="P33" s="289"/>
      <c r="Q33" s="289"/>
      <c r="R33" s="289"/>
      <c r="S33" s="289"/>
      <c r="T33" s="289"/>
      <c r="U33" s="289"/>
      <c r="V33" s="289"/>
      <c r="W33" s="289"/>
      <c r="X33" s="289"/>
      <c r="Y33" s="289"/>
      <c r="Z33" s="289"/>
      <c r="AA33" s="290"/>
      <c r="AB33" s="291"/>
      <c r="AC33" s="289"/>
      <c r="AD33" s="289"/>
      <c r="AE33" s="289"/>
      <c r="AF33" s="289"/>
      <c r="AG33" s="289"/>
      <c r="AH33" s="289"/>
      <c r="AI33" s="289"/>
      <c r="AJ33" s="289"/>
      <c r="AK33" s="289"/>
      <c r="AL33" s="289"/>
      <c r="AM33" s="292"/>
      <c r="AN33" s="293"/>
      <c r="AO33" s="294"/>
      <c r="AP33" s="294"/>
      <c r="AQ33" s="294"/>
      <c r="AR33" s="294"/>
      <c r="AS33" s="295"/>
      <c r="AT33" s="296"/>
      <c r="AU33" s="297"/>
      <c r="AV33" s="298"/>
      <c r="AW33" s="293"/>
      <c r="AX33" s="294"/>
      <c r="AY33" s="294"/>
      <c r="AZ33" s="294"/>
      <c r="BA33" s="294"/>
      <c r="BB33" s="294"/>
      <c r="BC33" s="299"/>
      <c r="BD33" s="300"/>
      <c r="BE33" s="301"/>
      <c r="BF33" s="280"/>
      <c r="BG33" s="281"/>
      <c r="BH33" s="281"/>
      <c r="BI33" s="281"/>
      <c r="BJ33" s="281"/>
      <c r="BK33" s="282"/>
      <c r="BL33" s="278" t="str">
        <f t="shared" si="0"/>
        <v xml:space="preserve"> </v>
      </c>
      <c r="BM33" s="279"/>
      <c r="BN33" s="279"/>
      <c r="BO33" s="279"/>
      <c r="BP33" s="279"/>
      <c r="BQ33" s="279"/>
      <c r="BR33" s="280"/>
      <c r="BS33" s="281"/>
      <c r="BT33" s="281"/>
      <c r="BU33" s="281"/>
      <c r="BV33" s="281"/>
      <c r="BW33" s="282"/>
      <c r="BY33" s="19">
        <f t="shared" si="1"/>
        <v>0</v>
      </c>
      <c r="BZ33" s="20">
        <f t="shared" si="2"/>
        <v>1</v>
      </c>
      <c r="CA33" s="3">
        <f t="shared" si="3"/>
        <v>1</v>
      </c>
      <c r="CC33" s="40">
        <f t="shared" si="4"/>
        <v>0</v>
      </c>
      <c r="CD33" s="41">
        <f t="shared" si="5"/>
        <v>0</v>
      </c>
    </row>
    <row r="34" spans="2:82" ht="18.95" customHeight="1" thickBot="1">
      <c r="B34" s="302"/>
      <c r="C34" s="303"/>
      <c r="D34" s="303"/>
      <c r="E34" s="303"/>
      <c r="F34" s="303"/>
      <c r="G34" s="304"/>
      <c r="H34" s="305"/>
      <c r="I34" s="306"/>
      <c r="J34" s="306"/>
      <c r="K34" s="306"/>
      <c r="L34" s="306"/>
      <c r="M34" s="306"/>
      <c r="N34" s="307"/>
      <c r="O34" s="308"/>
      <c r="P34" s="308"/>
      <c r="Q34" s="308"/>
      <c r="R34" s="308"/>
      <c r="S34" s="308"/>
      <c r="T34" s="308"/>
      <c r="U34" s="308"/>
      <c r="V34" s="308"/>
      <c r="W34" s="308"/>
      <c r="X34" s="308"/>
      <c r="Y34" s="308"/>
      <c r="Z34" s="308"/>
      <c r="AA34" s="309"/>
      <c r="AB34" s="310"/>
      <c r="AC34" s="311"/>
      <c r="AD34" s="311"/>
      <c r="AE34" s="311"/>
      <c r="AF34" s="311"/>
      <c r="AG34" s="311"/>
      <c r="AH34" s="311"/>
      <c r="AI34" s="311"/>
      <c r="AJ34" s="311"/>
      <c r="AK34" s="311"/>
      <c r="AL34" s="311"/>
      <c r="AM34" s="312"/>
      <c r="AN34" s="313"/>
      <c r="AO34" s="314"/>
      <c r="AP34" s="314"/>
      <c r="AQ34" s="314"/>
      <c r="AR34" s="314"/>
      <c r="AS34" s="315"/>
      <c r="AT34" s="316"/>
      <c r="AU34" s="317"/>
      <c r="AV34" s="318"/>
      <c r="AW34" s="319"/>
      <c r="AX34" s="320"/>
      <c r="AY34" s="320"/>
      <c r="AZ34" s="320"/>
      <c r="BA34" s="320"/>
      <c r="BB34" s="320"/>
      <c r="BC34" s="321"/>
      <c r="BD34" s="322"/>
      <c r="BE34" s="323"/>
      <c r="BF34" s="324"/>
      <c r="BG34" s="325"/>
      <c r="BH34" s="325"/>
      <c r="BI34" s="325"/>
      <c r="BJ34" s="325"/>
      <c r="BK34" s="326"/>
      <c r="BL34" s="327" t="str">
        <f t="shared" si="0"/>
        <v xml:space="preserve"> </v>
      </c>
      <c r="BM34" s="328"/>
      <c r="BN34" s="328"/>
      <c r="BO34" s="328"/>
      <c r="BP34" s="328"/>
      <c r="BQ34" s="328"/>
      <c r="BR34" s="324"/>
      <c r="BS34" s="325"/>
      <c r="BT34" s="325"/>
      <c r="BU34" s="325"/>
      <c r="BV34" s="325"/>
      <c r="BW34" s="326"/>
      <c r="BY34" s="19">
        <f t="shared" si="1"/>
        <v>0</v>
      </c>
      <c r="BZ34" s="20">
        <f t="shared" si="2"/>
        <v>1</v>
      </c>
      <c r="CA34" s="3">
        <f t="shared" si="3"/>
        <v>1</v>
      </c>
      <c r="CC34" s="42">
        <f t="shared" si="4"/>
        <v>0</v>
      </c>
      <c r="CD34" s="43">
        <f t="shared" si="5"/>
        <v>0</v>
      </c>
    </row>
    <row r="35" spans="2:82" ht="18.600000000000001" customHeight="1">
      <c r="BJ35" s="181" t="s">
        <v>20</v>
      </c>
      <c r="BK35" s="181"/>
      <c r="BL35" s="181"/>
      <c r="BM35" s="181"/>
      <c r="BN35" s="181"/>
      <c r="BO35" s="181"/>
      <c r="BP35" s="181"/>
      <c r="BQ35" s="181"/>
      <c r="BR35" s="50" t="str">
        <f ca="1">BX18</f>
        <v>2310-10953</v>
      </c>
      <c r="BS35" s="50"/>
      <c r="BT35" s="50"/>
      <c r="BU35" s="50"/>
      <c r="BV35" s="50"/>
      <c r="BW35" s="50"/>
    </row>
    <row r="36" spans="2:82">
      <c r="BY36" s="21">
        <f>COUNT(BC20:BE34)</f>
        <v>5</v>
      </c>
      <c r="BZ36" s="22">
        <f>LARGE(BC20:BE34,BY36)</f>
        <v>10</v>
      </c>
      <c r="CA36" s="23">
        <f>SUM(BY20:BY34)</f>
        <v>1</v>
      </c>
      <c r="CB36" s="3" t="s">
        <v>23</v>
      </c>
    </row>
    <row r="38" spans="2:82">
      <c r="BY38" s="182">
        <f>SUM(BL20:BP34)</f>
        <v>-451106</v>
      </c>
      <c r="BZ38" s="51"/>
      <c r="CA38" s="3" t="s">
        <v>34</v>
      </c>
    </row>
  </sheetData>
  <sheetProtection algorithmName="SHA-512" hashValue="6iOlmmGUE9bXvXyvkHGRDhIzjM7zxzqiW4ZxT0qXvEooHFVno453g/Bp0L92M1+eEnKJ1vK8IdncuC7mN0nDpg==" saltValue="Ing9kQ3D4ZFItItdPSQjtg==" spinCount="100000" sheet="1" selectLockedCells="1"/>
  <mergeCells count="240">
    <mergeCell ref="AN33:AS33"/>
    <mergeCell ref="AT33:AV33"/>
    <mergeCell ref="AW33:BB33"/>
    <mergeCell ref="BC33:BE33"/>
    <mergeCell ref="BF33:BK33"/>
    <mergeCell ref="BL33:BQ33"/>
    <mergeCell ref="BR33:BW33"/>
    <mergeCell ref="B34:G34"/>
    <mergeCell ref="H34:M34"/>
    <mergeCell ref="N34:AA34"/>
    <mergeCell ref="AB34:AM34"/>
    <mergeCell ref="AN34:AS34"/>
    <mergeCell ref="AT34:AV34"/>
    <mergeCell ref="AW34:BB34"/>
    <mergeCell ref="BC34:BE34"/>
    <mergeCell ref="BF34:BK34"/>
    <mergeCell ref="BL34:BQ34"/>
    <mergeCell ref="BR34:BW34"/>
    <mergeCell ref="B33:G33"/>
    <mergeCell ref="H33:M33"/>
    <mergeCell ref="N33:AA33"/>
    <mergeCell ref="AB33:AM33"/>
    <mergeCell ref="AN31:AS31"/>
    <mergeCell ref="AT31:AV31"/>
    <mergeCell ref="AW31:BB31"/>
    <mergeCell ref="BC31:BE31"/>
    <mergeCell ref="BF31:BK31"/>
    <mergeCell ref="BL31:BQ31"/>
    <mergeCell ref="BR31:BW31"/>
    <mergeCell ref="B32:G32"/>
    <mergeCell ref="H32:M32"/>
    <mergeCell ref="N32:AA32"/>
    <mergeCell ref="AB32:AM32"/>
    <mergeCell ref="AN32:AS32"/>
    <mergeCell ref="AT32:AV32"/>
    <mergeCell ref="AW32:BB32"/>
    <mergeCell ref="BC32:BE32"/>
    <mergeCell ref="BF32:BK32"/>
    <mergeCell ref="BL32:BQ32"/>
    <mergeCell ref="BR32:BW32"/>
    <mergeCell ref="B31:G31"/>
    <mergeCell ref="H31:M31"/>
    <mergeCell ref="N31:AA31"/>
    <mergeCell ref="AB31:AM31"/>
    <mergeCell ref="AN29:AS29"/>
    <mergeCell ref="AT29:AV29"/>
    <mergeCell ref="AW29:BB29"/>
    <mergeCell ref="BC29:BE29"/>
    <mergeCell ref="BF29:BK29"/>
    <mergeCell ref="BL29:BQ29"/>
    <mergeCell ref="BR29:BW29"/>
    <mergeCell ref="B30:G30"/>
    <mergeCell ref="H30:M30"/>
    <mergeCell ref="N30:AA30"/>
    <mergeCell ref="AB30:AM30"/>
    <mergeCell ref="AN30:AS30"/>
    <mergeCell ref="AT30:AV30"/>
    <mergeCell ref="AW30:BB30"/>
    <mergeCell ref="BC30:BE30"/>
    <mergeCell ref="BF30:BK30"/>
    <mergeCell ref="BL30:BQ30"/>
    <mergeCell ref="BR30:BW30"/>
    <mergeCell ref="B29:G29"/>
    <mergeCell ref="H29:M29"/>
    <mergeCell ref="N29:AA29"/>
    <mergeCell ref="AB29:AM29"/>
    <mergeCell ref="AN27:AS27"/>
    <mergeCell ref="AT27:AV27"/>
    <mergeCell ref="AW27:BB27"/>
    <mergeCell ref="BC27:BE27"/>
    <mergeCell ref="BF27:BK27"/>
    <mergeCell ref="BL27:BQ27"/>
    <mergeCell ref="BR27:BW27"/>
    <mergeCell ref="B28:G28"/>
    <mergeCell ref="H28:M28"/>
    <mergeCell ref="N28:AA28"/>
    <mergeCell ref="AB28:AM28"/>
    <mergeCell ref="AN28:AS28"/>
    <mergeCell ref="AT28:AV28"/>
    <mergeCell ref="AW28:BB28"/>
    <mergeCell ref="BC28:BE28"/>
    <mergeCell ref="BF28:BK28"/>
    <mergeCell ref="BL28:BQ28"/>
    <mergeCell ref="BR28:BW28"/>
    <mergeCell ref="B27:G27"/>
    <mergeCell ref="H27:M27"/>
    <mergeCell ref="N27:AA27"/>
    <mergeCell ref="AB27:AM27"/>
    <mergeCell ref="AN25:AS25"/>
    <mergeCell ref="AT25:AV25"/>
    <mergeCell ref="AW25:BB25"/>
    <mergeCell ref="BC25:BE25"/>
    <mergeCell ref="BF25:BK25"/>
    <mergeCell ref="BL25:BQ25"/>
    <mergeCell ref="BR25:BW25"/>
    <mergeCell ref="B26:G26"/>
    <mergeCell ref="H26:M26"/>
    <mergeCell ref="N26:AA26"/>
    <mergeCell ref="AB26:AM26"/>
    <mergeCell ref="AN26:AS26"/>
    <mergeCell ref="AT26:AV26"/>
    <mergeCell ref="AW26:BB26"/>
    <mergeCell ref="BC26:BE26"/>
    <mergeCell ref="BF26:BK26"/>
    <mergeCell ref="BL26:BQ26"/>
    <mergeCell ref="BR26:BW26"/>
    <mergeCell ref="B25:G25"/>
    <mergeCell ref="H25:M25"/>
    <mergeCell ref="N25:AA25"/>
    <mergeCell ref="AB25:AM25"/>
    <mergeCell ref="AN23:AS23"/>
    <mergeCell ref="AT23:AV23"/>
    <mergeCell ref="AW23:BB23"/>
    <mergeCell ref="BC23:BE23"/>
    <mergeCell ref="BF23:BK23"/>
    <mergeCell ref="BL23:BQ23"/>
    <mergeCell ref="BR23:BW23"/>
    <mergeCell ref="B24:G24"/>
    <mergeCell ref="H24:M24"/>
    <mergeCell ref="N24:AA24"/>
    <mergeCell ref="AB24:AM24"/>
    <mergeCell ref="AN24:AS24"/>
    <mergeCell ref="AT24:AV24"/>
    <mergeCell ref="AW24:BB24"/>
    <mergeCell ref="BC24:BE24"/>
    <mergeCell ref="BF24:BK24"/>
    <mergeCell ref="BL24:BQ24"/>
    <mergeCell ref="BR24:BW24"/>
    <mergeCell ref="B23:G23"/>
    <mergeCell ref="H23:M23"/>
    <mergeCell ref="N23:AA23"/>
    <mergeCell ref="AB23:AM23"/>
    <mergeCell ref="BL20:BQ20"/>
    <mergeCell ref="BR20:BW20"/>
    <mergeCell ref="BL21:BQ21"/>
    <mergeCell ref="BR21:BW21"/>
    <mergeCell ref="B22:G22"/>
    <mergeCell ref="H22:M22"/>
    <mergeCell ref="N22:AA22"/>
    <mergeCell ref="AB22:AM22"/>
    <mergeCell ref="AN22:AS22"/>
    <mergeCell ref="AT22:AV22"/>
    <mergeCell ref="AW22:BB22"/>
    <mergeCell ref="BC22:BE22"/>
    <mergeCell ref="BF22:BK22"/>
    <mergeCell ref="BL22:BQ22"/>
    <mergeCell ref="BR22:BW22"/>
    <mergeCell ref="B21:G21"/>
    <mergeCell ref="H21:M21"/>
    <mergeCell ref="N21:AA21"/>
    <mergeCell ref="AB21:AM21"/>
    <mergeCell ref="AN21:AS21"/>
    <mergeCell ref="AT21:AV21"/>
    <mergeCell ref="AW21:BB21"/>
    <mergeCell ref="BC21:BE21"/>
    <mergeCell ref="BF21:BK21"/>
    <mergeCell ref="B20:G20"/>
    <mergeCell ref="H20:M20"/>
    <mergeCell ref="N20:AA20"/>
    <mergeCell ref="AB20:AM20"/>
    <mergeCell ref="AN20:AS20"/>
    <mergeCell ref="AT20:AV20"/>
    <mergeCell ref="AW20:BB20"/>
    <mergeCell ref="BC20:BE20"/>
    <mergeCell ref="BF20:BK20"/>
    <mergeCell ref="BJ35:BQ35"/>
    <mergeCell ref="BR35:BW35"/>
    <mergeCell ref="BY38:BZ38"/>
    <mergeCell ref="B17:V17"/>
    <mergeCell ref="B18:H18"/>
    <mergeCell ref="B12:V12"/>
    <mergeCell ref="Z12:AF12"/>
    <mergeCell ref="AG12:AO12"/>
    <mergeCell ref="B15:V15"/>
    <mergeCell ref="Z15:AF15"/>
    <mergeCell ref="AG15:AO15"/>
    <mergeCell ref="B16:V16"/>
    <mergeCell ref="Z16:AF16"/>
    <mergeCell ref="AG16:AO16"/>
    <mergeCell ref="B13:V14"/>
    <mergeCell ref="Z13:AF14"/>
    <mergeCell ref="AG13:AO14"/>
    <mergeCell ref="AZ12:BG13"/>
    <mergeCell ref="BH12:BN13"/>
    <mergeCell ref="BO12:BW13"/>
    <mergeCell ref="AZ16:BW16"/>
    <mergeCell ref="AP13:AV14"/>
    <mergeCell ref="AP15:AV15"/>
    <mergeCell ref="AP16:AV16"/>
    <mergeCell ref="B8:H10"/>
    <mergeCell ref="I8:O8"/>
    <mergeCell ref="P8:V8"/>
    <mergeCell ref="I9:O10"/>
    <mergeCell ref="P9:V10"/>
    <mergeCell ref="Z10:AF11"/>
    <mergeCell ref="AG10:AO11"/>
    <mergeCell ref="Z7:AD7"/>
    <mergeCell ref="AE7:AJ7"/>
    <mergeCell ref="AK7:AP7"/>
    <mergeCell ref="B7:V7"/>
    <mergeCell ref="B11:V11"/>
    <mergeCell ref="B5:M5"/>
    <mergeCell ref="N5:V5"/>
    <mergeCell ref="B2:V3"/>
    <mergeCell ref="B4:M4"/>
    <mergeCell ref="N4:V4"/>
    <mergeCell ref="Z1:AV2"/>
    <mergeCell ref="Z4:AV4"/>
    <mergeCell ref="Z5:AV5"/>
    <mergeCell ref="AZ2:BF2"/>
    <mergeCell ref="BG2:BW2"/>
    <mergeCell ref="AZ3:BW3"/>
    <mergeCell ref="AZ4:BD4"/>
    <mergeCell ref="BE4:BW4"/>
    <mergeCell ref="AZ5:BW5"/>
    <mergeCell ref="AQ7:AV7"/>
    <mergeCell ref="Z9:AV9"/>
    <mergeCell ref="AP10:AV11"/>
    <mergeCell ref="AP12:AV12"/>
    <mergeCell ref="AZ6:BD6"/>
    <mergeCell ref="BE6:BW6"/>
    <mergeCell ref="AZ7:BT8"/>
    <mergeCell ref="BU7:BW8"/>
    <mergeCell ref="AZ10:BG11"/>
    <mergeCell ref="BH10:BN11"/>
    <mergeCell ref="BO10:BW11"/>
    <mergeCell ref="BJ18:BQ18"/>
    <mergeCell ref="BR18:BW18"/>
    <mergeCell ref="BX18:BY18"/>
    <mergeCell ref="B19:G19"/>
    <mergeCell ref="H19:M19"/>
    <mergeCell ref="N19:AA19"/>
    <mergeCell ref="AB19:AM19"/>
    <mergeCell ref="AN19:AS19"/>
    <mergeCell ref="AT19:AV19"/>
    <mergeCell ref="AW19:BB19"/>
    <mergeCell ref="BC19:BE19"/>
    <mergeCell ref="BF19:BK19"/>
    <mergeCell ref="BL19:BQ19"/>
    <mergeCell ref="BR19:BW19"/>
  </mergeCells>
  <phoneticPr fontId="3"/>
  <conditionalFormatting sqref="B5:M5">
    <cfRule type="expression" dxfId="19" priority="1">
      <formula>$B$5&lt;13</formula>
    </cfRule>
  </conditionalFormatting>
  <conditionalFormatting sqref="H19:H34">
    <cfRule type="expression" dxfId="18" priority="2">
      <formula>$B$5=""</formula>
    </cfRule>
    <cfRule type="expression" dxfId="17" priority="3">
      <formula>$B$5&gt;2021/10/1</formula>
    </cfRule>
  </conditionalFormatting>
  <conditionalFormatting sqref="AN20:AS34 CC20:CC34">
    <cfRule type="expression" dxfId="16" priority="7">
      <formula>$BZ$18=TRUE</formula>
    </cfRule>
  </conditionalFormatting>
  <conditionalFormatting sqref="AP16:AV16">
    <cfRule type="expression" dxfId="15" priority="4">
      <formula>$AP$16="登録番号確認"</formula>
    </cfRule>
  </conditionalFormatting>
  <conditionalFormatting sqref="AW20:AW34 CD20:CD34">
    <cfRule type="expression" dxfId="14" priority="5">
      <formula>$CA$18=TRUE</formula>
    </cfRule>
  </conditionalFormatting>
  <conditionalFormatting sqref="BH12">
    <cfRule type="expression" dxfId="13" priority="6">
      <formula>$BH$12="確認"</formula>
    </cfRule>
  </conditionalFormatting>
  <dataValidations count="21">
    <dataValidation imeMode="on" allowBlank="1" showInputMessage="1" showErrorMessage="1" sqref="AU65291 AU130827 AU196363 AU261899 AU327435 AU392971 AU458507 AU524043 AU589579 AU655115 AU720651 AU786187 AU851723 AU917259 AU982795 AT65297:AT65299 AT130833:AT130835 AT196369:AT196371 AT261905:AT261907 AT327441:AT327443 AT392977:AT392979 AT458513:AT458515 AT524049:AT524051 AT589585:AT589587 AT655121:AT655123 AT720657:AT720659 AT786193:AT786195 AT851729:AT851731 AT917265:AT917267 AT982801:AT982803 AT65301:AT65303 AT130837:AT130839 AT196373:AT196375 AT261909:AT261911 AT327445:AT327447 AT392981:AT392983 AT458517:AT458519 AT524053:AT524055 AT589589:AT589591 AT655125:AT655127 AT720661:AT720663 AT786197:AT786199 AT851733:AT851735 AT917269:AT917271 AT982805:AT982807 AT65305:AT65307 AT130841:AT130843 AT196377:AT196379 AT261913:AT261915 AT327449:AT327451 AT392985:AT392987 AT458521:AT458523 AT524057:AT524059 AT589593:AT589595 AT655129:AT655131 AT720665:AT720667 AT786201:AT786203 AT851737:AT851739 AT917273:AT917275 AT982809:AT982811 AT65309:AT65311 AT130845:AT130847 AT196381:AT196383 AT261917:AT261919 AT327453:AT327455 AT392989:AT392991 AT458525:AT458527 AT524061:AT524063 AT589597:AT589599 AT655133:AT655135 AT720669:AT720671 AT786205:AT786207 AT851741:AT851743 AT917277:AT917279 AT982813:AT982815 AT65313:AT65315 AT130849:AT130851 AT196385:AT196387 AT261921:AT261923 AT327457:AT327459 AT392993:AT392995 AT458529:AT458531 AT524065:AT524067 AT589601:AT589603 AT655137:AT655139 AT720673:AT720675 AT786209:AT786211 AT851745:AT851747 AT917281:AT917283 AT982817:AT982819 AT65317:AT65319 AT130853:AT130855 AT196389:AT196391 AT261925:AT261927 AT327461:AT327463 AT392997:AT392999 AT458533:AT458535 AT524069:AT524071 AT589605:AT589607 AT655141:AT655143 AT720677:AT720679 AT786213:AT786215 AT851749:AT851751 AT917285:AT917287 AT982821:AT982823 AT65321:AT65323 AT130857:AT130859 AT196393:AT196395 AT261929:AT261931 AT327465:AT327467 AT393001:AT393003 AT458537:AT458539 AT524073:AT524075 AT589609:AT589611 AT655145:AT655147 AT720681:AT720683 AT786217:AT786219 AT851753:AT851755 AT917289:AT917291 AT982825:AT982827 AT65325:AT65327 AT130861:AT130863 AT196397:AT196399 AT261933:AT261935 AT327469:AT327471 AT393005:AT393007 AT458541:AT458543 AT524077:AT524079 AT589613:AT589615 AT655149:AT655151 AT720685:AT720687 AT786221:AT786223 AT851757:AT851759 AT917293:AT917295 AT982829:AT982831 AT65329:AT65331 AT130865:AT130867 AT196401:AT196403 AT261937:AT261939 AT327473:AT327475 AT393009:AT393011 AT458545:AT458547 AT524081:AT524083 AT589617:AT589619 AT655153:AT655155 AT720689:AT720691 AT786225:AT786227 AT851761:AT851763 AT917297:AT917299 AT982833:AT982835 AT65333:AT65335 AT130869:AT130871 AT196405:AT196407 AT261941:AT261943 AT327477:AT327479 AT393013:AT393015 AT458549:AT458551 AT524085:AT524087 AT589621:AT589623 AT655157:AT655159 AT720693:AT720695 AT786229:AT786231 AT851765:AT851767 AT917301:AT917303 AT982837:AT982839 AU65341 AU130877 AU196413 AU261949 AU327485 AU393021 AU458557 AU524093 AU589629 AU655165 AU720701 AU786237 AU851773 AU917309 AU982845 AT65347:AT65349 AT130883:AT130885 AT196419:AT196421 AT261955:AT261957 AT327491:AT327493 AT393027:AT393029 AT458563:AT458565 AT524099:AT524101 AT589635:AT589637 AT655171:AT655173 AT720707:AT720709 AT786243:AT786245 AT851779:AT851781 AT917315:AT917317 AT982851:AT982853 AT65351:AT65353 AT130887:AT130889 AT196423:AT196425 AT261959:AT261961 AT327495:AT327497 AT393031:AT393033 AT458567:AT458569 AT524103:AT524105 AT589639:AT589641 AT655175:AT655177 AT720711:AT720713 AT786247:AT786249 AT851783:AT851785 AT917319:AT917321 AT982855:AT982857 AT65355:AT65357 AT130891:AT130893 AT196427:AT196429 AT261963:AT261965 AT327499:AT327501 AT393035:AT393037 AT458571:AT458573 AT524107:AT524109 AT589643:AT589645 AT655179:AT655181 AT720715:AT720717 AT786251:AT786253 AT851787:AT851789 AT917323:AT917325 AT982859:AT982861 AT65359:AT65361 AT130895:AT130897 AT196431:AT196433 AT261967:AT261969 AT327503:AT327505 AT393039:AT393041 AT458575:AT458577 AT524111:AT524113 AT589647:AT589649 AT655183:AT655185 AT720719:AT720721 AT786255:AT786257 AT851791:AT851793 AT917327:AT917329 AT982863:AT982865 AT65363:AT65365 AT130899:AT130901 AT196435:AT196437 AT261971:AT261973 AT327507:AT327509 AT393043:AT393045 AT458579:AT458581 AT524115:AT524117 AT589651:AT589653 AT655187:AT655189 AT720723:AT720725 AT786259:AT786261 AT851795:AT851797 AT917331:AT917333 AT982867:AT982869 AT65367:AT65369 AT130903:AT130905 AT196439:AT196441 AT261975:AT261977 AT327511:AT327513 AT393047:AT393049 AT458583:AT458585 AT524119:AT524121 AT589655:AT589657 AT655191:AT655193 AT720727:AT720729 AT786263:AT786265 AT851799:AT851801 AT917335:AT917337 AT982871:AT982873 AT65371:AT65373 AT130907:AT130909 AT196443:AT196445 AT261979:AT261981 AT327515:AT327517 AT393051:AT393053 AT458587:AT458589 AT524123:AT524125 AT589659:AT589661 AT655195:AT655197 AT720731:AT720733 AT786267:AT786269 AT851803:AT851805 AT917339:AT917341 AT982875:AT982877 AT65375:AT65377 AT130911:AT130913 AT196447:AT196449 AT261983:AT261985 AT327519:AT327521 AT393055:AT393057 AT458591:AT458593 AT524127:AT524129 AT589663:AT589665 AT655199:AT655201 AT720735:AT720737 AT786271:AT786273 AT851807:AT851809 AT917343:AT917345 AT982879:AT982881 AT65379:AT65381 AT130915:AT130917 AT196451:AT196453 AT261987:AT261989 AT327523:AT327525 AT393059:AT393061 AT458595:AT458597 AT524131:AT524133 AT589667:AT589669 AT655203:AT655205 AT720739:AT720741 AT786275:AT786277 AT851811:AT851813 AT917347:AT917349 AT982883:AT982885 AT65383:AT65385 AT130919:AT130921 AT196455:AT196457 AT261991:AT261993 AT327527:AT327529 AT393063:AT393065 AT458599:AT458601 AT524135:AT524137 AT589671:AT589673 AT655207:AT655209 AT720743:AT720745 AT786279:AT786281 AT851815:AT851817 AT917351:AT917353 AT982887:AT982889 AT65433:AT65435 AT130969:AT130971 AT196505:AT196507 AT262041:AT262043 AT327577:AT327579 AT393113:AT393115 AT458649:AT458651 AT524185:AT524187 AT589721:AT589723 AT655257:AT655259 AT720793:AT720795 AT786329:AT786331 AT851865:AT851867 AT917401:AT917403 AT982937:AT982939 AT65397:AT65399 AT130933:AT130935 AT196469:AT196471 AT262005:AT262007 AT327541:AT327543 AT393077:AT393079 AT458613:AT458615 AT524149:AT524151 AT589685:AT589687 AT655221:AT655223 AT720757:AT720759 AT786293:AT786295 AT851829:AT851831 AT917365:AT917367 AT982901:AT982903 AT65401:AT65403 AT130937:AT130939 AT196473:AT196475 AT262009:AT262011 AT327545:AT327547 AT393081:AT393083 AT458617:AT458619 AT524153:AT524155 AT589689:AT589691 AT655225:AT655227 AT720761:AT720763 AT786297:AT786299 AT851833:AT851835 AT917369:AT917371 AT982905:AT982907 AT65405:AT65407 AT130941:AT130943 AT196477:AT196479 AT262013:AT262015 AT327549:AT327551 AT393085:AT393087 AT458621:AT458623 AT524157:AT524159 AT589693:AT589695 AT655229:AT655231 AT720765:AT720767 AT786301:AT786303 AT851837:AT851839 AT917373:AT917375 AT982909:AT982911 AT65409:AT65411 AT130945:AT130947 AT196481:AT196483 AT262017:AT262019 AT327553:AT327555 AT393089:AT393091 AT458625:AT458627 AT524161:AT524163 AT589697:AT589699 AT655233:AT655235 AT720769:AT720771 AT786305:AT786307 AT851841:AT851843 AT917377:AT917379 AT982913:AT982915 AT65413:AT65415 AT130949:AT130951 AT196485:AT196487 AT262021:AT262023 AT327557:AT327559 AT393093:AT393095 AT458629:AT458631 AT524165:AT524167 AT589701:AT589703 AT655237:AT655239 AT720773:AT720775 AT786309:AT786311 AT851845:AT851847 AT917381:AT917383 AT982917:AT982919 AT65417:AT65419 AT130953:AT130955 AT196489:AT196491 AT262025:AT262027 AT327561:AT327563 AT393097:AT393099 AT458633:AT458635 AT524169:AT524171 AT589705:AT589707 AT655241:AT655243 AT720777:AT720779 AT786313:AT786315 AT851849:AT851851 AT917385:AT917387 AT982921:AT982923 AT65421:AT65423 AT130957:AT130959 AT196493:AT196495 AT262029:AT262031 AT327565:AT327567 AT393101:AT393103 AT458637:AT458639 AT524173:AT524175 AT589709:AT589711 AT655245:AT655247 AT720781:AT720783 AT786317:AT786319 AT851853:AT851855 AT917389:AT917391 AT982925:AT982927 AT65425:AT65427 AT130961:AT130963 AT196497:AT196499 AT262033:AT262035 AT327569:AT327571 AT393105:AT393107 AT458641:AT458643 AT524177:AT524179 AT589713:AT589715 AT655249:AT655251 AT720785:AT720787 AT786321:AT786323 AT851857:AT851859 AT917393:AT917395 AT982929:AT982931 AT65429:AT65431 AT130965:AT130967 AT196501:AT196503 AT262037:AT262039 AT327573:AT327575 AT393109:AT393111 AT458645:AT458647 AT524181:AT524183 AT589717:AT589719 AT655253:AT655255 AT720789:AT720791 AT786325:AT786327 AT851861:AT851863 AT917397:AT917399 AT982933:AT982935 AU65391 AU130927 AU196463 AU261999 AU327535 AU393071 AU458607 AU524143 AU589679 AU655215 AU720751 AU786287 AU851823 AU917359 AU982895 X327488:AG327488 X393024:AG393024 X458560:AG458560 X524096:AG524096 X589632:AG589632 X655168:AG655168 X720704:AG720704 X786240:AG786240 X851776:AG851776 X917312:AG917312 X982848:AG982848 X65394:AG65394 X130930:AG130930 X196466:AG196466 X262002:AG262002 X327538:AG327538 X393074:AG393074 X458610:AG458610 X524146:AG524146 X589682:AG589682 X655218:AG655218 X720754:AG720754 X786290:AG786290 X851826:AG851826 X917362:AG917362 X982898:AG982898 X65294:AG65294 X130830:AG130830 X196366:AG196366 X261902:AG261902 X327438:AG327438 X392974:AG392974 X458510:AG458510 X524046:AG524046 X589582:AG589582 X655118:AG655118 X720654:AG720654 X786190:AG786190 X851726:AG851726 X917262:AG917262 X982798:AG982798 X65344:AG65344 X130880:AG130880 X196416:AG196416 X261952:AG261952"/>
    <dataValidation type="whole" imeMode="off" operator="greaterThan" allowBlank="1" showInputMessage="1" showErrorMessage="1" sqref="I65294 I130830 I196366 I261902 I327438 I392974 I458510 I524046 I589582 I655118 I720654 I786190 I851726 I917262 I982798 AH65294 AH130830 AH196366 AH261902 AH327438 AH392974 AH458510 AH524046 AH589582 AH655118 AH720654 AH786190 AH851726 AH917262 AH982798 I65344 I130880 I196416 I261952 I327488 I393024 I458560 I524096 I589632 I655168 I720704 I786240 I851776 I917312 I982848 I65394 I130930 I196466 I262002 I327538 I393074 I458610 I524146 I589682 I655218 I720754 I786290 I851826 I917362 I982898 AH17:AH18 AN17:AT18 AN917362:AT917362 AN851826:AT851826 AN786290:AT786290 AN720754:AT720754 AN655218:AT655218 AN589682:AT589682 AN524146:AT524146 AN458610:AT458610 AN393074:AT393074 AN327538:AT327538 AN262002:AT262002 AN196466:AT196466 AN130930:AT130930 AN65394:AT65394 AN982848:AT982848 AN917312:AT917312 AN851776:AT851776 AN786240:AT786240 AN720704:AT720704 AN655168:AT655168 AN589632:AT589632 AN524096:AT524096 AN458560:AT458560 AN393024:AT393024 AN327488:AT327488 AN261952:AT261952 AN196416:AT196416 AN130880:AT130880 AN65344:AT65344 AN982798:AT982798 AN917262:AT917262 AN851726:AT851726 AN786190:AT786190 AN720654:AT720654 AN655118:AT655118 AN589582:AT589582 AN524046:AT524046 AN458510:AT458510 AN392974:AT392974 AN327438:AT327438 AN261902:AT261902 AN196366:AT196366 AN130830:AT130830 AN65294:AT65294 AN982898:AT982898">
      <formula1>0</formula1>
    </dataValidation>
    <dataValidation type="decimal" imeMode="off" allowBlank="1" showInputMessage="1" showErrorMessage="1" sqref="AK65297 AK130833 AK196369 AK261905 AK327441 AK392977 AK458513 AK524049 AK589585 AK655121 AK720657 AK786193 AK851729 AK917265 AK982801 AK917401 AK65301 AK130837 AK196373 AK261909 AK327445 AK392981 AK458517 AK524053 AK589589 AK655125 AK720661 AK786197 AK851733 AK917269 AK982805 AK65305 AK130841 AK196377 AK261913 AK327449 AK392985 AK458521 AK524057 AK589593 AK655129 AK720665 AK786201 AK851737 AK917273 AK982809 AK65309 AK130845 AK196381 AK261917 AK327453 AK392989 AK458525 AK524061 AK589597 AK655133 AK720669 AK786205 AK851741 AK917277 AK982813 AK65313 AK130849 AK196385 AK261921 AK327457 AK392993 AK458529 AK524065 AK589601 AK655137 AK720673 AK786209 AK851745 AK917281 AK982817 AK65317 AK130853 AK196389 AK261925 AK327461 AK392997 AK458533 AK524069 AK589605 AK655141 AK720677 AK786213 AK851749 AK917285 AK982821 AK65321 AK130857 AK196393 AK261929 AK327465 AK393001 AK458537 AK524073 AK589609 AK655145 AK720681 AK786217 AK851753 AK917289 AK982825 AK65325 AK130861 AK196397 AK261933 AK327469 AK393005 AK458541 AK524077 AK589613 AK655149 AK720685 AK786221 AK851757 AK917293 AK982829 AK65329 AK130865 AK196401 AK261937 AK327473 AK393009 AK458545 AK524081 AK589617 AK655153 AK720689 AK786225 AK851761 AK917297 AK982833 AK982937 AK65333 AK130869 AK196405 AK261941 AK327477 AK393013 AK458549 AK524085 AK589621 AK655157 AK720693 AK786229 AK851765 AK917301 AK982837 AK65347 AK130883 AK196419 AK261955 AK327491 AK393027 AK458563 AK524099 AK589635 AK655171 AK720707 AK786243 AK851779 AK917315 AK982851 AK65351 AK130887 AK196423 AK261959 AK327495 AK393031 AK458567 AK524103 AK589639 AK655175 AK720711 AK786247 AK851783 AK917319 AK982855 AK65355 AK130891 AK196427 AK261963 AK327499 AK393035 AK458571 AK524107 AK589643 AK655179 AK720715 AK786251 AK851787 AK917323 AK982859 AK65359 AK130895 AK196431 AK261967 AK327503 AK393039 AK458575 AK524111 AK589647 AK655183 AK720719 AK786255 AK851791 AK917327 AK982863 AK65363 AK130899 AK196435 AK261971 AK327507 AK393043 AK458579 AK524115 AK589651 AK655187 AK720723 AK786259 AK851795 AK917331 AK982867 AK65367 AK130903 AK196439 AK261975 AK327511 AK393047 AK458583 AK524119 AK589655 AK655191 AK720727 AK786263 AK851799 AK917335 AK982871 AK65371 AK130907 AK196443 AK261979 AK327515 AK393051 AK458587 AK524123 AK589659 AK655195 AK720731 AK786267 AK851803 AK917339 AK982875 AK65375 AK130911 AK196447 AK261983 AK327519 AK393055 AK458591 AK524127 AK589663 AK655199 AK720735 AK786271 AK851807 AK917343 AK982879 AK65379 AK130915 AK196451 AK261987 AK327523 AK393059 AK458595 AK524131 AK589667 AK655203 AK720739 AK786275 AK851811 AK917347 AK982883 AK65383 AK130919 AK196455 AK261991 AK327527 AK393063 AK458599 AK524135 AK589671 AK655207 AK720743 AK786279 AK851815 AK917351 AK982887 AK65397 AK130933 AK196469 AK262005 AK327541 AK393077 AK458613 AK524149 AK589685 AK655221 AK720757 AK786293 AK851829 AK917365 AK982901 AK65401 AK130937 AK196473 AK262009 AK327545 AK393081 AK458617 AK524153 AK589689 AK655225 AK720761 AK786297 AK851833 AK917369 AK982905 AK65405 AK130941 AK196477 AK262013 AK327549 AK393085 AK458621 AK524157 AK589693 AK655229 AK720765 AK786301 AK851837 AK917373 AK982909 AK65409 AK130945 AK196481 AK262017 AK327553 AK393089 AK458625 AK524161 AK589697 AK655233 AK720769 AK786305 AK851841 AK917377 AK982913 AK65413 AK130949 AK196485 AK262021 AK327557 AK393093 AK458629 AK524165 AK589701 AK655237 AK720773 AK786309 AK851845 AK917381 AK982917 AK65417 AK130953 AK196489 AK262025 AK327561 AK393097 AK458633 AK524169 AK589705 AK655241 AK720777 AK786313 AK851849 AK917385 AK982921 AK65421 AK130957 AK196493 AK262029 AK327565 AK393101 AK458637 AK524173 AK589709 AK655245 AK720781 AK786317 AK851853 AK917389 AK982925 AK65425 AK130961 AK196497 AK262033 AK327569 AK393105 AK458641 AK524177 AK589713 AK655249 AK720785 AK786321 AK851857 AK917393 AK982929 AK65429 AK130965 AK196501 AK262037 AK327573 AK393109 AK458645 AK524181 AK589717 AK655253 AK720789 AK786325 AK851861 AK917397 AK982933 AK65433 AK130969 AK196505 AK262041 AK327577 AK393113 AK458649 AK524185 AK589721 AK655257 AK720793 AK786329 AK851865">
      <formula1>-99999999999</formula1>
      <formula2>99999999999</formula2>
    </dataValidation>
    <dataValidation type="decimal" imeMode="off" allowBlank="1" showInputMessage="1" showErrorMessage="1" sqref="BF20:BK34 BR20:BW34 AU458592:BI458593 CD20:CD34 BC20:BC34 AU65318:BI65319 AU130854:BI130855 AU196390:BI196391 AU982880:BI982881 AU65372:BI65373 AU130908:BI130909 AU196444:BI196445 AU261980:BI261981 AU327516:BI327517 AU393052:BI393053 AU458588:BI458589 AU524124:BI524125 AU589660:BI589661 AU655196:BI655197 AU720732:BI720733 AU786268:BI786269 AU851804:BI851805 AU917340:BI917341 AU982876:BI982877 AU65368:BI65369 AU130904:BI130905 AU196440:BI196441 AU261976:BI261977 AU327512:BI327513 AU393048:BI393049 AU458584:BI458585 AU524120:BI524121 AU589656:BI589657 AU655192:BI655193 AU720728:BI720729 AU786264:BI786265 AU851800:BI851801 AU917336:BI917337 AU982872:BI982873 AU65364:BI65365 AU130900:BI130901 AU196436:BI196437 AU261972:BI261973 AU327508:BI327509 AU393044:BI393045 AU458580:BI458581 AU524116:BI524117 AU589652:BI589653 AU655188:BI655189 AU720724:BI720725 AU786260:BI786261 AU851796:BI851797 AU917332:BI917333 AU982868:BI982869 AU65360:BI65361 AU130896:BI130897 AU196432:BI196433 AU261968:BI261969 AU327504:BI327505 AU393040:BI393041 AU458576:BI458577 AU524112:BI524113 AU589648:BI589649 AU655184:BI655185 AU720720:BI720721 AU786256:BI786257 AU851792:BI851793 AU917328:BI917329 AU982864:BI982865 AU65356:BI65357 AU130892:BI130893 AU196428:BI196429 AU261964:BI261965 AU327500:BI327501 AU393036:BI393037 AU458572:BI458573 AU524108:BI524109 AU589644:BI589645 AU655180:BI655181 AU720716:BI720717 AU786252:BI786253 AU851788:BI851789 AU917324:BI917325 AU982860:BI982861 AU65352:BI65353 AU130888:BI130889 AU196424:BI196425 AU261960:BI261961 AU327496:BI327497 AU393032:BI393033 AU458568:BI458569 AU524104:BI524105 AU589640:BI589641 AU655176:BI655177 AU720712:BI720713 AU786248:BI786249 AU851784:BI851785 AU917320:BI917321 AU982856:BI982857 AU65348:BI65349 AU130884:BI130885 AU196420:BI196421 AU261956:BI261957 AU327492:BI327493 AU393028:BI393029 AU458564:BI458565 AU524100:BI524101 AU589636:BI589637 AU655172:BI655173 AU720708:BI720709 AU786244:BI786245 AU851780:BI851781 AU917316:BI917317 AU982852:BI982853 AU65434:BI65435 AU130970:BI130971 AU196506:BI196507 AU262042:BI262043 AU327578:BI327579 AU393114:BI393115 AU458650:BI458651 AU524186:BI524187 AU589722:BI589723 AU655258:BI655259 AU720794:BI720795 AU786330:BI786331 AU851866:BI851867 AU917402:BI917403 AU982938:BI982939 AU65430:BI65431 AU130966:BI130967 AU196502:BI196503 AU262038:BI262039 AU327574:BI327575 AU393110:BI393111 AU458646:BI458647 AU524182:BI524183 AU589718:BI589719 AU655254:BI655255 AU720790:BI720791 AU786326:BI786327 AU851862:BI851863 AU917398:BI917399 AU982934:BI982935 AU65426:BI65427 AU130962:BI130963 AU196498:BI196499 AU262034:BI262035 AU327570:BI327571 AU393106:BI393107 AU458642:BI458643 AU524178:BI524179 AU589714:BI589715 AU655250:BI655251 AU720786:BI720787 AU786322:BI786323 AU851858:BI851859 AU917394:BI917395 AU982930:BI982931 AU65422:BI65423 AU130958:BI130959 AU196494:BI196495 AU262030:BI262031 AU327566:BI327567 AU393102:BI393103 AU458638:BI458639 AU524174:BI524175 AU589710:BI589711 AU655246:BI655247 AU720782:BI720783 AU786318:BI786319 AU851854:BI851855 AU917390:BI917391 AU982926:BI982927 AU65418:BI65419 AU130954:BI130955 AU196490:BI196491 AU262026:BI262027 AU327562:BI327563 AU393098:BI393099 AU458634:BI458635 AU524170:BI524171 AU589706:BI589707 AU655242:BI655243 AU720778:BI720779 AU786314:BI786315 AU851850:BI851851 AU917386:BI917387 AU982922:BI982923 AU65414:BI65415 AU130950:BI130951 AU196486:BI196487 AU262022:BI262023 AU327558:BI327559 AU393094:BI393095 AU458630:BI458631 AU524166:BI524167 AU589702:BI589703 AU655238:BI655239 AU720774:BI720775 AU786310:BI786311 AU851846:BI851847 AU917382:BI917383 AU982918:BI982919 AU65410:BI65411 AU130946:BI130947 AU196482:BI196483 AU262018:BI262019 AU327554:BI327555 AU393090:BI393091 AU458626:BI458627 AU524162:BI524163 AU589698:BI589699 AU655234:BI655235 AU720770:BI720771 AU786306:BI786307 AU851842:BI851843 AU917378:BI917379 AU982914:BI982915 AU65406:BI65407 AU130942:BI130943 AU196478:BI196479 AU262014:BI262015 AU327550:BI327551 AU393086:BI393087 AU458622:BI458623 AU524158:BI524159 AU589694:BI589695 AU655230:BI655231 AU720766:BI720767 AU786302:BI786303 AU851838:BI851839 AU917374:BI917375 AU982910:BI982911 AU65402:BI65403 AU130938:BI130939 AU196474:BI196475 AU262010:BI262011 AU327546:BI327547 AU393082:BI393083 AU458618:BI458619 AU524154:BI524155 AU589690:BI589691 AU655226:BI655227 AU720762:BI720763 AU786298:BI786299 AU851834:BI851835 AU917370:BI917371 AU982906:BI982907 AU65398:BI65399 AU130934:BI130935 AU196470:BI196471 AU262006:BI262007 AU327542:BI327543 AU393078:BI393079 AU458614:BI458615 AU524150:BI524151 AU589686:BI589687 AU655222:BI655223 AU720758:BI720759 AU786294:BI786295 AU851830:BI851831 AU917366:BI917367 AU982902:BI982903 AU589664:BI589665 AU655200:BI655201 AU720736:BI720737 AU786272:BI786273 AU851808:BI851809 AU524128:BI524129 AU917344:BI917345 AU65334:BI65335 AU130870:BI130871 AU196406:BI196407 AU261942:BI261943 AU327478:BI327479 AU393014:BI393015 AU458550:BI458551 AU524086:BI524087 AU589622:BI589623 AU655158:BI655159 AU720694:BI720695 AU786230:BI786231 AU851766:BI851767 AU917302:BI917303 AU982838:BI982839 AU65330:BI65331 AU130866:BI130867 AU196402:BI196403 AU261938:BI261939 AU327474:BI327475 AU393010:BI393011 AU458546:BI458547 AU524082:BI524083 AU589618:BI589619 AU655154:BI655155 AU720690:BI720691 AU786226:BI786227 AU851762:BI851763 AU917298:BI917299 AU982834:BI982835 AU65326:BI65327 AU130862:BI130863 AU196398:BI196399 AU261934:BI261935 AU327470:BI327471 AU393006:BI393007 AU458542:BI458543 AU524078:BI524079 AU589614:BI589615 AU655150:BI655151 AU720686:BI720687 AU786222:BI786223 AU851758:BI851759 AU917294:BI917295 AU982830:BI982831 AU65322:BI65323 AU130858:BI130859 AU196394:BI196395 AU261930:BI261931 AU327466:BI327467 AU393002:BI393003 AU458538:BI458539 AU524074:BI524075 AU589610:BI589611 AU655146:BI655147 AU720682:BI720683 AU786218:BI786219 AU851754:BI851755 AU917290:BI917291 AU982826:BI982827 AU261926:BI261927 AU327462:BI327463 AU392998:BI392999 AU458534:BI458535 AU524070:BI524071 AU589606:BI589607 AU655142:BI655143 AU720678:BI720679 AU786214:BI786215 AU851750:BI851751 AU917286:BI917287 AU982822:BI982823 AU65314:BI65315 AU130850:BI130851 AU196386:BI196387 AU261922:BI261923 AU327458:BI327459 AU392994:BI392995 AU458530:BI458531 AU524066:BI524067 AU589602:BI589603 AU655138:BI655139 AU720674:BI720675 AU786210:BI786211 AU851746:BI851747 AU917282:BI917283 AU982818:BI982819 AU65310:BI65311 AU130846:BI130847 AU196382:BI196383 AU261918:BI261919 AU327454:BI327455 AU392990:BI392991 AU458526:BI458527 AU524062:BI524063 AU589598:BI589599 AU655134:BI655135 AU720670:BI720671 AU786206:BI786207 AU851742:BI851743 AU917278:BI917279 AU982814:BI982815 AU65306:BI65307 AU130842:BI130843 AU196378:BI196379 AU261914:BI261915 AU327450:BI327451 AU392986:BI392987 AU458522:BI458523 AU524058:BI524059 AU589594:BI589595 AU655130:BI655131 AU720666:BI720667 AU786202:BI786203 AU851738:BI851739 AU917274:BI917275 AU982810:BI982811 AU65302:BI65303 AU130838:BI130839 AU196374:BI196375 AU261910:BI261911 AU327446:BI327447 AU392982:BI392983 AU458518:BI458519 AU524054:BI524055 AU589590:BI589591 AU655126:BI655127 AU720662:BI720663 AU786198:BI786199 AU851734:BI851735 AU917270:BI917271 AU982806:BI982807 AU65298:BI65299 AU130834:BI130835 AU196370:BI196371 AU261906:BI261907 AU327442:BI327443 AU392978:BI392979 AU458514:BI458515 AU524050:BI524051 AU589586:BI589587 AU655122:BI655123 AU720658:BI720659 AU786194:BI786195 AU851730:BI851731 AU917266:BI917267 AU982802:BI982803 AU65384:BI65385 AU130920:BI130921 AU196456:BI196457 AU261992:BI261993 AU327528:BI327529 AU393064:BI393065 AU458600:BI458601 AU524136:BI524137 AU589672:BI589673 AU655208:BI655209 AU720744:BI720745 AU786280:BI786281 AU851816:BI851817 AU917352:BI917353 AU982888:BI982889 AU65380:BI65381 AU130916:BI130917 AU196452:BI196453 AU261988:BI261989 AU327524:BI327525 AU393060:BI393061 AU458596:BI458597 AU524132:BI524133 AU589668:BI589669 AU655204:BI655205 AU720740:BI720741 AU786276:BI786277 AU851812:BI851813 AU917348:BI917349 AU982884:BI982885 AU65376:BI65377 AU130912:BI130913 AU196448:BI196449 AU261984:BI261985 AU327520:BI327521 AU393056:BI393057 AW21:AW34">
      <formula1>-999999999999999</formula1>
      <formula2>999999999999999</formula2>
    </dataValidation>
    <dataValidation type="textLength" allowBlank="1" showInputMessage="1" showErrorMessage="1" sqref="AT65328 AT130864 AT196400 AT261936 AT327472 AT393008 AT458544 AT524080 AT589616 AT655152 AT720688 AT786224 AT851760 AT917296 AT982832 AT65296 AT130832 AT196368 AT261904 AT327440 AT392976 AT458512 AT524048 AT589584 AT655120 AT720656 AT786192 AT851728 AT917264 AT982800 AT65324 AT130860 AT196396 AT261932 AT327468 AT393004 AT458540 AT524076 AT589612 AT655148 AT720684 AT786220 AT851756 AT917292 AT982828 AT65300 AT130836 AT196372 AT261908 AT327444 AT392980 AT458516 AT524052 AT589588 AT655124 AT720660 AT786196 AT851732 AT917268 AT982804 AT65304 AT130840 AT196376 AT261912 AT327448 AT392984 AT458520 AT524056 AT589592 AT655128 AT720664 AT786200 AT851736 AT917272 AT982808 AT65308 AT130844 AT196380 AT261916 AT327452 AT392988 AT458524 AT524060 AT589596 AT655132 AT720668 AT786204 AT851740 AT917276 AT982812 AT65312 AT130848 AT196384 AT261920 AT327456 AT392992 AT458528 AT524064 AT589600 AT655136 AT720672 AT786208 AT851744 AT917280 AT982816 AT65316 AT130852 AT196388 AT261924 AT327460 AT392996 AT458532 AT524068 AT589604 AT655140 AT720676 AT786212 AT851748 AT917284 AT982820 AT65320 AT130856 AT196392 AT261928 AT327464 AT393000 AT458536 AT524072 AT589608 AT655144 AT720680 AT786216 AT851752 AT917288 AT982824 AT65332 AT130868 AT196404 AT261940 AT327476 AT393012 AT458548 AT524084 AT589620 AT655156 AT720692 AT786228 AT851764 AT917300 AT982836 AT65378 AT130914 AT196450 AT261986 AT327522 AT393058 AT458594 AT524130 AT589666 AT655202 AT720738 AT786274 AT851810 AT917346 AT982882 AT65346 AT130882 AT196418 AT261954 AT327490 AT393026 AT458562 AT524098 AT589634 AT655170 AT720706 AT786242 AT851778 AT917314 AT982850 AT65374 AT130910 AT196446 AT261982 AT327518 AT393054 AT458590 AT524126 AT589662 AT655198 AT720734 AT786270 AT851806 AT917342 AT982878 AT65350 AT130886 AT196422 AT261958 AT327494 AT393030 AT458566 AT524102 AT589638 AT655174 AT720710 AT786246 AT851782 AT917318 AT982854 AT65354 AT130890 AT196426 AT261962 AT327498 AT393034 AT458570 AT524106 AT589642 AT655178 AT720714 AT786250 AT851786 AT917322 AT982858 AT65358 AT130894 AT196430 AT261966 AT327502 AT393038 AT458574 AT524110 AT589646 AT655182 AT720718 AT786254 AT851790 AT917326 AT982862 AT65362 AT130898 AT196434 AT261970 AT327506 AT393042 AT458578 AT524114 AT589650 AT655186 AT720722 AT786258 AT851794 AT917330 AT982866 AT65366 AT130902 AT196438 AT261974 AT327510 AT393046 AT458582 AT524118 AT589654 AT655190 AT720726 AT786262 AT851798 AT917334 AT982870 AT65370 AT130906 AT196442 AT261978 AT327514 AT393050 AT458586 AT524122 AT589658 AT655194 AT720730 AT786266 AT851802 AT917338 AT982874 AT65382 AT130918 AT196454 AT261990 AT327526 AT393062 AT458598 AT524134 AT589670 AT655206 AT720742 AT786278 AT851814 AT917350 AT982886 AT65428 AT130964 AT196500 AT262036 AT327572 AT393108 AT458644 AT524180 AT589716 AT655252 AT720788 AT786324 AT851860 AT917396 AT982932 AT65396 AT130932 AT196468 AT262004 AT327540 AT393076 AT458612 AT524148 AT589684 AT655220 AT720756 AT786292 AT851828 AT917364 AT982900 AT65424 AT130960 AT196496 AT262032 AT327568 AT393104 AT458640 AT524176 AT589712 AT655248 AT720784 AT786320 AT851856 AT917392 AT982928 AT65400 AT130936 AT196472 AT262008 AT327544 AT393080 AT458616 AT524152 AT589688 AT655224 AT720760 AT786296 AT851832 AT917368 AT982904 AT65404 AT130940 AT196476 AT262012 AT327548 AT393084 AT458620 AT524156 AT589692 AT655228 AT720764 AT786300 AT851836 AT917372 AT982908 AT65408 AT130944 AT196480 AT262016 AT327552 AT393088 AT458624 AT524160 AT589696 AT655232 AT720768 AT786304 AT851840 AT917376 AT982912 AT65412 AT130948 AT196484 AT262020 AT327556 AT393092 AT458628 AT524164 AT589700 AT655236 AT720772 AT786308 AT851844 AT917380 AT982916 AT65416 AT130952 AT196488 AT262024 AT327560 AT393096 AT458632 AT524168 AT589704 AT655240 AT720776 AT786312 AT851848 AT917384 AT982920 AT65420 AT130956 AT196492 AT262028 AT327564 AT393100 AT458636 AT524172 AT589708 AT655244 AT720780 AT786316 AT851852 AT917388 AT982924 AT65432 AT130968 AT196504 AT262040 AT327576 AT393112 AT458648 AT524184 AT589720 AT655256 AT720792 AT786328 AT851864 AT917400 AT982936">
      <formula1>0</formula1>
      <formula2>0</formula2>
    </dataValidation>
    <dataValidation type="date" imeMode="off" operator="greaterThan" allowBlank="1" showInputMessage="1" showErrorMessage="1" sqref="B982896:K982896 B65292:K65292 B130828:K130828 B196364:K196364 B261900:K261900 B327436:K327436 B392972:K392972 B458508:K458508 B524044:K524044 B589580:K589580 B655116:K655116 B720652:K720652 B786188:K786188 B851724:K851724 B917260:K917260 B982796:K982796 B65342:K65342 B130878:K130878 B196414:K196414 B261950:K261950 B327486:K327486 B393022:K393022 B458558:K458558 B524094:K524094 B589630:K589630 B655166:K655166 B720702:K720702 B786238:K786238 B851774:K851774 B917310:K917310 B982846:K982846 B65392:K65392 B130928:K130928 B196464:K196464 B262000:K262000 B327536:K327536 B393072:K393072 B458608:K458608 B524144:K524144 B589680:K589680 B655216:K655216 B720752:K720752 B786288:K786288 B851824:K851824 B917360:K917360 B6:H6">
      <formula1>41275</formula1>
    </dataValidation>
    <dataValidation imeMode="off" operator="greaterThan" allowBlank="1" showInputMessage="1" showErrorMessage="1" sqref="P982896:V982896 P917360:V917360 P851824:V851824 P786288:V786288 P720752:V720752 P655216:V655216 P589680:V589680 P524144:V524144 P458608:V458608 P393072:V393072 P327536:V327536 P262000:V262000 P196464:V196464 P130928:V130928 P65392:V65392 P982846:V982846 P917310:V917310 P851774:V851774 P786238:V786238 P720702:V720702 P655166:V655166 P589630:V589630 P524094:V524094 P458558:V458558 P393022:V393022 P327486:V327486 P261950:V261950 P196414:V196414 P130878:V130878 P65342:V65342 P982796:V982796 P917260:V917260 P851724:V851724 P786188:V786188 P720652:V720652 P655116:V655116 P589580:V589580 P524044:V524044 P458508:V458508 P392972:V392972 P327436:V327436 P261900:V261900 P196364:V196364 P130828:V130828 P65292:V65292"/>
    <dataValidation type="custom" operator="equal" allowBlank="1" showInputMessage="1" showErrorMessage="1" errorTitle="適格請求書登録番号" error="整数13桁で入力して下さい。" sqref="BG2:BQ2">
      <formula1>AND(INT(BG2)=BG2,LEN(BG2)=13)</formula1>
    </dataValidation>
    <dataValidation type="textLength" imeMode="off" allowBlank="1" showInputMessage="1" showErrorMessage="1" sqref="AU524184:BI524185 AU589720:BI589721 AU655256:BI655257 AU720792:BI720793 AU786328:BI786329 AU851864:BI851865 AU917400:BI917401 AU982936:BI982937 AU65296:BI65297 AU130832:BI130833 AU196368:BI196369 AU851786:BI851787 AU130910:BI130911 AU196446:BI196447 AU261982:BI261983 AU327518:BI327519 AU393054:BI393055 AU458590:BI458591 AU524126:BI524127 AU589662:BI589663 AU655198:BI655199 AU720734:BI720735 AU786270:BI786271 AU851806:BI851807 AU917342:BI917343 AU982878:BI982879 AU65378:BI65379 AU130914:BI130915 AU196450:BI196451 AU261986:BI261987 AU327522:BI327523 AU393058:BI393059 AU458594:BI458595 AU524130:BI524131 AU589666:BI589667 AU655202:BI655203 AU720738:BI720739 AU786274:BI786275 AU851810:BI851811 AU917346:BI917347 AU982882:BI982883 AU65382:BI65383 AU130918:BI130919 AU196454:BI196455 AU261990:BI261991 AU327526:BI327527 AU393062:BI393063 AU458598:BI458599 AU524134:BI524135 AU589670:BI589671 AU655206:BI655207 AU720742:BI720743 AU786278:BI786279 AU851814:BI851815 AU917350:BI917351 AU982886:BI982887 AU65396:BI65397 AU130932:BI130933 AU196468:BI196469 AU262004:BI262005 AU327540:BI327541 AU393076:BI393077 AU458612:BI458613 AU524148:BI524149 AU589684:BI589685 AU655220:BI655221 AU720756:BI720757 AU786292:BI786293 AU851828:BI851829 AU917364:BI917365 AU982900:BI982901 AU65400:BI65401 AU130936:BI130937 AU196472:BI196473 AU262008:BI262009 AU327544:BI327545 AU393080:BI393081 AU458616:BI458617 AU524152:BI524153 AU589688:BI589689 AU655224:BI655225 AU720760:BI720761 AU786296:BI786297 AU851832:BI851833 AU917368:BI917369 AU982904:BI982905 AU65404:BI65405 AU130940:BI130941 AU196476:BI196477 AU262012:BI262013 AU327548:BI327549 AU393084:BI393085 AU458620:BI458621 AU524156:BI524157 AU589692:BI589693 AU655228:BI655229 AU720764:BI720765 AU786300:BI786301 AU851836:BI851837 AU917372:BI917373 AU982908:BI982909 AU65408:BI65409 AU130944:BI130945 AU196480:BI196481 AU262016:BI262017 AU327552:BI327553 AU393088:BI393089 AU458624:BI458625 AU524160:BI524161 AU589696:BI589697 AU655232:BI655233 AU720768:BI720769 AU786304:BI786305 AU851840:BI851841 AU917376:BI917377 AU982912:BI982913 AU65412:BI65413 AU130948:BI130949 AU196484:BI196485 AU262020:BI262021 AU327556:BI327557 AU393092:BI393093 AU458628:BI458629 AU524164:BI524165 AU589700:BI589701 AU655236:BI655237 AU720772:BI720773 AU786308:BI786309 AU851844:BI851845 AU917380:BI917381 AU982916:BI982917 AU65416:BI65417 AU130952:BI130953 AU196488:BI196489 AU262024:BI262025 AU327560:BI327561 AU393096:BI393097 AU458632:BI458633 AU524168:BI524169 AU589704:BI589705 AU655240:BI655241 AU720776:BI720777 AU786312:BI786313 AU851848:BI851849 AU917384:BI917385 AU982920:BI982921 AU65420:BI65421 AU130956:BI130957 AU196492:BI196493 AU262028:BI262029 AU327564:BI327565 AU393100:BI393101 AU458636:BI458637 AU524172:BI524173 AU589708:BI589709 AU655244:BI655245 AU720780:BI720781 AU786316:BI786317 AU851852:BI851853 AU917388:BI917389 AU982924:BI982925 AU65424:BI65425 AU130960:BI130961 AU196496:BI196497 AU262032:BI262033 AU327568:BI327569 AU393104:BI393105 AU458640:BI458641 AU524176:BI524177 AU589712:BI589713 AU655248:BI655249 AU720784:BI720785 AU786320:BI786321 AU851856:BI851857 AU917392:BI917393 AU982928:BI982929 AU65428:BI65429 AU130964:BI130965 AU196500:BI196501 AU262036:BI262037 AU327572:BI327573 AU393108:BI393109 AU458644:BI458645 AU524180:BI524181 AU589716:BI589717 AU655252:BI655253 AU720788:BI720789 AU786324:BI786325 AU851860:BI851861 AU917396:BI917397 AU982932:BI982933 AU65432:BI65433 AU130968:BI130969 AU196504:BI196505 AU262040:BI262041 AU327576:BI327577 AU393112:BI393113 AU917322:BI917323 AU982858:BI982859 AU65358:BI65359 AU130894:BI130895 AU196430:BI196431 AU261966:BI261967 AU327502:BI327503 AU393038:BI393039 AU458574:BI458575 AU524110:BI524111 AU589646:BI589647 AU655182:BI655183 AU720718:BI720719 AU786254:BI786255 AU851790:BI851791 AU917326:BI917327 AU982862:BI982863 AU65362:BI65363 AU130898:BI130899 AU196434:BI196435 AU261970:BI261971 AU327506:BI327507 AU393042:BI393043 AU458578:BI458579 AU524114:BI524115 AU589650:BI589651 AU655186:BI655187 AU720722:BI720723 AU786258:BI786259 AU851794:BI851795 AU917330:BI917331 AU982866:BI982867 AU65366:BI65367 AU130902:BI130903 AU196438:BI196439 AU261974:BI261975 AU327510:BI327511 AU393046:BI393047 AU458582:BI458583 AU524118:BI524119 AU589654:BI589655 AU655190:BI655191 AU720726:BI720727 AU786262:BI786263 AU851798:BI851799 AU917334:BI917335 AU982870:BI982871 AU65370:BI65371 AU130906:BI130907 AU196442:BI196443 AU261978:BI261979 AU327514:BI327515 AU393050:BI393051 AU458586:BI458587 AU524122:BI524123 AU589658:BI589659 AU655194:BI655195 AU720730:BI720731 AU786266:BI786267 AU851802:BI851803 AU917338:BI917339 AU982874:BI982875 AU65374:BI65375 AU261904:BI261905 AU327440:BI327441 AU392976:BI392977 AU458512:BI458513 AU524048:BI524049 AU589584:BI589585 AU655120:BI655121 AU720656:BI720657 AU786192:BI786193 AU851728:BI851729 AU917264:BI917265 AU982800:BI982801 AU65300:BI65301 AU130836:BI130837 AU196372:BI196373 AU261908:BI261909 AU327444:BI327445 AU392980:BI392981 AU458516:BI458517 AU524052:BI524053 AU589588:BI589589 AU655124:BI655125 AU720660:BI720661 AU786196:BI786197 AU851732:BI851733 AU917268:BI917269 AU982804:BI982805 AU65304:BI65305 AU130840:BI130841 AU196376:BI196377 AU261912:BI261913 AU327448:BI327449 AU392984:BI392985 AU458520:BI458521 AU524056:BI524057 AU589592:BI589593 AU655128:BI655129 AU720664:BI720665 AU786200:BI786201 AU851736:BI851737 AU917272:BI917273 AU982808:BI982809 AU65308:BI65309 AU130844:BI130845 AU196380:BI196381 AU261916:BI261917 AU327452:BI327453 AU392988:BI392989 AU458524:BI458525 AU524060:BI524061 AU589596:BI589597 AU655132:BI655133 AU720668:BI720669 AU786204:BI786205 AU851740:BI851741 AU917276:BI917277 AU982812:BI982813 AU65312:BI65313 AU130848:BI130849 AU196384:BI196385 AU261920:BI261921 AU327456:BI327457 AU392992:BI392993 AU458528:BI458529 AU524064:BI524065 AU589600:BI589601 AU655136:BI655137 AU720672:BI720673 AU786208:BI786209 AU851744:BI851745 AU917280:BI917281 AU982816:BI982817 AU65316:BI65317 AU130852:BI130853 AU196388:BI196389 AU261924:BI261925 AU327460:BI327461 AU392996:BI392997 AU458532:BI458533 AU524068:BI524069 AU589604:BI589605 AU655140:BI655141 AU720676:BI720677 AU786212:BI786213 AU851748:BI851749 AU917284:BI917285 AU982820:BI982821 AU65320:BI65321 AU130856:BI130857 AU196392:BI196393 AU261928:BI261929 AU327464:BI327465 AU393000:BI393001 AU458536:BI458537 AU524072:BI524073 AU589608:BI589609 AU655144:BI655145 AU720680:BI720681 AU786216:BI786217 AU851752:BI851753 AU917288:BI917289 AU982824:BI982825 AU65324:BI65325 AU130860:BI130861 AU196396:BI196397 AU261932:BI261933 AU327468:BI327469 AU393004:BI393005 AU458540:BI458541 AU524076:BI524077 AU589612:BI589613 AU655148:BI655149 AU720684:BI720685 AU786220:BI786221 AU851756:BI851757 AU917292:BI917293 AU982828:BI982829 AU65328:BI65329 AU130864:BI130865 AU196400:BI196401 AU261936:BI261937 AU327472:BI327473 AU393008:BI393009 AU458544:BI458545 AU524080:BI524081 AU589616:BI589617 AU655152:BI655153 AU720688:BI720689 AU786224:BI786225 AU851760:BI851761 AU917296:BI917297 AU982832:BI982833 AU65332:BI65333 AU130868:BI130869 AU196404:BI196405 AU261940:BI261941 AU327476:BI327477 AU393012:BI393013 AU458548:BI458549 AU524084:BI524085 AU589620:BI589621 AU655156:BI655157 AU720692:BI720693 AU786228:BI786229 AU851764:BI851765 AU917300:BI917301 AU982836:BI982837 AU65346:BI65347 AU130882:BI130883 AU196418:BI196419 AU261954:BI261955 AU327490:BI327491 AU393026:BI393027 AU458562:BI458563 AU524098:BI524099 AU589634:BI589635 AU655170:BI655171 AU720706:BI720707 AU786242:BI786243 AU851778:BI851779 AU917314:BI917315 AU982850:BI982851 AU65350:BI65351 AU130886:BI130887 AU196422:BI196423 AU261958:BI261959 AU327494:BI327495 AU393030:BI393031 AU458566:BI458567 AU524102:BI524103 AU589638:BI589639 AU655174:BI655175 AU720710:BI720711 AU786246:BI786247 AU851782:BI851783 AU917318:BI917319 AU982854:BI982855 AU65354:BI65355 AU130890:BI130891 AU196426:BI196427 AU261962:BI261963 AU327498:BI327499 AU393034:BI393035 AU458570:BI458571 AU524106:BI524107 AU589642:BI589643 AU655178:BI655179 AU720714:BI720715 AU786250:BI786251 AU458648:BI458649">
      <formula1>0</formula1>
      <formula2>0</formula2>
    </dataValidation>
    <dataValidation type="decimal" allowBlank="1" showInputMessage="1" showErrorMessage="1" sqref="AN21:AS34">
      <formula1>-999999</formula1>
      <formula2>-0.000001</formula2>
    </dataValidation>
    <dataValidation type="textLength" allowBlank="1" showInputMessage="1" showErrorMessage="1" prompt="数字8桁で入力して下さい" sqref="P9:V10">
      <formula1>8</formula1>
      <formula2>8</formula2>
    </dataValidation>
    <dataValidation type="whole" imeMode="off" operator="greaterThan" allowBlank="1" showInputMessage="1" showErrorMessage="1" prompt="数字7桁で入力" sqref="I9:O10">
      <formula1>0</formula1>
    </dataValidation>
    <dataValidation type="whole" allowBlank="1" showInputMessage="1" showErrorMessage="1" sqref="B5:M5">
      <formula1>1</formula1>
      <formula2>99999999</formula2>
    </dataValidation>
    <dataValidation type="decimal" allowBlank="1" showInputMessage="1" showErrorMessage="1" prompt="数量は、マイナスしか入りません。_x000a_小数点第5位四捨五入" sqref="AN20:AS20">
      <formula1>-9999999.99999999</formula1>
      <formula2>-0.000000000001</formula2>
    </dataValidation>
    <dataValidation type="textLength" imeMode="halfAlpha" allowBlank="1" showInputMessage="1" showErrorMessage="1" prompt="数字8桁" sqref="AQ7:AV7">
      <formula1>3</formula1>
      <formula2>8</formula2>
    </dataValidation>
    <dataValidation type="whole" imeMode="off" operator="greaterThan" allowBlank="1" showInputMessage="1" showErrorMessage="1" prompt="パネ協からの注文書に受注Noと発注Noの両方が記載されている場合は「受注No」を、発注Noのみの記載しかない場合は「発注No」を記載して下さい。" sqref="AE7:AJ7">
      <formula1>0</formula1>
    </dataValidation>
    <dataValidation imeMode="halfKatakana" allowBlank="1" showInputMessage="1" showErrorMessage="1" sqref="BE6:BW6"/>
    <dataValidation imeMode="hiragana" allowBlank="1" showInputMessage="1" showErrorMessage="1" sqref="Z5:AV5 B13:V16 AZ5:BW5 H20:H34 AB20:AB34 N20:N34"/>
    <dataValidation imeMode="hiragana" allowBlank="1" showInputMessage="1" showErrorMessage="1" prompt="会社名名正確に入力して下さい。" sqref="AZ7:BT8"/>
    <dataValidation type="whole" imeMode="fullAlpha" allowBlank="1" showInputMessage="1" showErrorMessage="1" sqref="BE4:BW4">
      <formula1>0</formula1>
      <formula2>9999999</formula2>
    </dataValidation>
    <dataValidation type="decimal" imeMode="off" allowBlank="1" showInputMessage="1" showErrorMessage="1" prompt="小数点第3位四捨五入" sqref="AW20:BB20">
      <formula1>-999999999999999</formula1>
      <formula2>999999999999999</formula2>
    </dataValidation>
  </dataValidations>
  <printOptions horizontalCentered="1" verticalCentered="1"/>
  <pageMargins left="0.31496062992125984" right="0.31496062992125984" top="0.55118110236220474" bottom="0.15748031496062992"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CD38"/>
  <sheetViews>
    <sheetView tabSelected="1" zoomScaleNormal="100" workbookViewId="0">
      <selection activeCell="AZ7" sqref="AZ7:BT8"/>
    </sheetView>
  </sheetViews>
  <sheetFormatPr defaultRowHeight="13.5"/>
  <cols>
    <col min="1" max="1" width="1.625" style="1" customWidth="1"/>
    <col min="2" max="22" width="2" style="1" customWidth="1"/>
    <col min="23" max="37" width="1.875" style="1" customWidth="1"/>
    <col min="38" max="39" width="1" style="1" customWidth="1"/>
    <col min="40" max="44" width="1.875" style="1" customWidth="1"/>
    <col min="45" max="45" width="2.625" style="1" customWidth="1"/>
    <col min="46" max="70" width="1.875" style="1" customWidth="1"/>
    <col min="71" max="75" width="1.875" style="3" customWidth="1"/>
    <col min="76" max="76" width="2.375" style="3" hidden="1" customWidth="1"/>
    <col min="77" max="80" width="9" style="3" hidden="1" customWidth="1"/>
    <col min="81" max="82" width="10.5" style="3" hidden="1" customWidth="1"/>
    <col min="83" max="16384" width="9" style="3"/>
  </cols>
  <sheetData>
    <row r="1" spans="2:79" ht="13.5" customHeight="1" thickBot="1">
      <c r="B1" s="2"/>
      <c r="C1" s="2"/>
      <c r="D1" s="2"/>
      <c r="E1" s="2"/>
      <c r="F1" s="2"/>
      <c r="G1" s="2"/>
      <c r="H1" s="2"/>
      <c r="I1" s="2"/>
      <c r="J1" s="2"/>
      <c r="K1" s="2"/>
      <c r="L1" s="2"/>
      <c r="M1" s="2"/>
      <c r="N1" s="2"/>
      <c r="O1" s="2"/>
      <c r="P1" s="2"/>
      <c r="Q1" s="2"/>
      <c r="R1" s="2"/>
      <c r="S1" s="2"/>
      <c r="T1" s="2"/>
      <c r="U1" s="2"/>
      <c r="V1" s="2"/>
      <c r="W1" s="2"/>
      <c r="X1" s="3"/>
      <c r="Y1" s="4"/>
      <c r="Z1" s="136" t="s">
        <v>45</v>
      </c>
      <c r="AA1" s="136"/>
      <c r="AB1" s="136"/>
      <c r="AC1" s="136"/>
      <c r="AD1" s="136"/>
      <c r="AE1" s="136"/>
      <c r="AF1" s="136"/>
      <c r="AG1" s="136"/>
      <c r="AH1" s="136"/>
      <c r="AI1" s="136"/>
      <c r="AJ1" s="136"/>
      <c r="AK1" s="136"/>
      <c r="AL1" s="136"/>
      <c r="AM1" s="136"/>
      <c r="AN1" s="136"/>
      <c r="AO1" s="136"/>
      <c r="AP1" s="136"/>
      <c r="AQ1" s="136"/>
      <c r="AR1" s="136"/>
      <c r="AS1" s="136"/>
      <c r="AT1" s="136"/>
      <c r="AU1" s="136"/>
      <c r="AV1" s="136"/>
      <c r="AW1" s="2"/>
      <c r="AX1" s="2"/>
      <c r="AY1" s="2"/>
      <c r="AZ1" s="2"/>
      <c r="BA1" s="2"/>
      <c r="BB1" s="2"/>
      <c r="BC1" s="2"/>
      <c r="BD1" s="2"/>
      <c r="BE1" s="2"/>
      <c r="BF1" s="2"/>
      <c r="BG1" s="2"/>
      <c r="BH1" s="2"/>
      <c r="BI1" s="2"/>
      <c r="BJ1" s="2"/>
      <c r="BK1" s="2"/>
      <c r="BL1" s="2"/>
      <c r="BM1" s="2"/>
      <c r="BN1" s="2"/>
      <c r="BO1" s="2"/>
      <c r="BP1" s="2"/>
      <c r="BQ1" s="2"/>
    </row>
    <row r="2" spans="2:79" ht="20.100000000000001" customHeight="1" thickBot="1">
      <c r="B2" s="128" t="s">
        <v>43</v>
      </c>
      <c r="C2" s="128"/>
      <c r="D2" s="128"/>
      <c r="E2" s="128"/>
      <c r="F2" s="128"/>
      <c r="G2" s="128"/>
      <c r="H2" s="128"/>
      <c r="I2" s="128"/>
      <c r="J2" s="128"/>
      <c r="K2" s="128"/>
      <c r="L2" s="128"/>
      <c r="M2" s="128"/>
      <c r="N2" s="128"/>
      <c r="O2" s="128"/>
      <c r="P2" s="128"/>
      <c r="Q2" s="128"/>
      <c r="R2" s="128"/>
      <c r="S2" s="128"/>
      <c r="T2" s="128"/>
      <c r="U2" s="128"/>
      <c r="V2" s="128"/>
      <c r="W2" s="7"/>
      <c r="X2" s="4"/>
      <c r="Y2" s="4"/>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3"/>
      <c r="AX2" s="3"/>
      <c r="AY2" s="3"/>
      <c r="AZ2" s="140" t="s">
        <v>0</v>
      </c>
      <c r="BA2" s="141"/>
      <c r="BB2" s="141"/>
      <c r="BC2" s="141"/>
      <c r="BD2" s="141"/>
      <c r="BE2" s="141"/>
      <c r="BF2" s="142"/>
      <c r="BG2" s="76"/>
      <c r="BH2" s="76"/>
      <c r="BI2" s="76"/>
      <c r="BJ2" s="76"/>
      <c r="BK2" s="76"/>
      <c r="BL2" s="76"/>
      <c r="BM2" s="76"/>
      <c r="BN2" s="76"/>
      <c r="BO2" s="76"/>
      <c r="BP2" s="76"/>
      <c r="BQ2" s="76"/>
      <c r="BR2" s="76"/>
      <c r="BS2" s="76"/>
      <c r="BT2" s="76"/>
      <c r="BU2" s="76"/>
      <c r="BV2" s="76"/>
      <c r="BW2" s="77"/>
      <c r="BY2" s="3" t="s">
        <v>47</v>
      </c>
      <c r="BZ2" s="34">
        <v>44835</v>
      </c>
    </row>
    <row r="3" spans="2:79" ht="20.100000000000001" customHeight="1">
      <c r="B3" s="129"/>
      <c r="C3" s="129"/>
      <c r="D3" s="129"/>
      <c r="E3" s="129"/>
      <c r="F3" s="129"/>
      <c r="G3" s="129"/>
      <c r="H3" s="129"/>
      <c r="I3" s="129"/>
      <c r="J3" s="129"/>
      <c r="K3" s="129"/>
      <c r="L3" s="129"/>
      <c r="M3" s="129"/>
      <c r="N3" s="129"/>
      <c r="O3" s="129"/>
      <c r="P3" s="129"/>
      <c r="Q3" s="129"/>
      <c r="R3" s="129"/>
      <c r="S3" s="129"/>
      <c r="T3" s="129"/>
      <c r="U3" s="129"/>
      <c r="V3" s="129"/>
      <c r="W3" s="7"/>
      <c r="X3" s="6"/>
      <c r="Y3" s="6"/>
      <c r="Z3" s="6"/>
      <c r="AA3" s="6"/>
      <c r="AB3" s="6"/>
      <c r="AC3" s="6"/>
      <c r="AD3" s="6"/>
      <c r="AE3" s="6"/>
      <c r="AF3" s="6"/>
      <c r="AG3" s="6"/>
      <c r="AH3" s="6"/>
      <c r="AI3" s="6"/>
      <c r="AJ3" s="6"/>
      <c r="AK3" s="6"/>
      <c r="AL3" s="6"/>
      <c r="AM3" s="6"/>
      <c r="AN3" s="6"/>
      <c r="AO3" s="6"/>
      <c r="AP3" s="6"/>
      <c r="AQ3" s="6"/>
      <c r="AR3" s="6"/>
      <c r="AS3" s="6"/>
      <c r="AT3" s="6"/>
      <c r="AU3" s="3"/>
      <c r="AV3" s="3"/>
      <c r="AW3" s="3"/>
      <c r="AX3" s="3"/>
      <c r="AY3" s="3"/>
      <c r="AZ3" s="78" t="s">
        <v>51</v>
      </c>
      <c r="BA3" s="78"/>
      <c r="BB3" s="78"/>
      <c r="BC3" s="78"/>
      <c r="BD3" s="78"/>
      <c r="BE3" s="78"/>
      <c r="BF3" s="78"/>
      <c r="BG3" s="78"/>
      <c r="BH3" s="78"/>
      <c r="BI3" s="78"/>
      <c r="BJ3" s="78"/>
      <c r="BK3" s="78"/>
      <c r="BL3" s="78"/>
      <c r="BM3" s="78"/>
      <c r="BN3" s="78"/>
      <c r="BO3" s="78"/>
      <c r="BP3" s="78"/>
      <c r="BQ3" s="78"/>
      <c r="BR3" s="78"/>
      <c r="BS3" s="78"/>
      <c r="BT3" s="78"/>
      <c r="BU3" s="78"/>
      <c r="BV3" s="78"/>
      <c r="BW3" s="78"/>
      <c r="BY3" s="3" t="s">
        <v>48</v>
      </c>
      <c r="BZ3" s="33">
        <f ca="1">TODAY()</f>
        <v>45223</v>
      </c>
    </row>
    <row r="4" spans="2:79" ht="18" customHeight="1">
      <c r="B4" s="130" t="s">
        <v>59</v>
      </c>
      <c r="C4" s="131"/>
      <c r="D4" s="131"/>
      <c r="E4" s="131"/>
      <c r="F4" s="131"/>
      <c r="G4" s="131"/>
      <c r="H4" s="131"/>
      <c r="I4" s="131"/>
      <c r="J4" s="131"/>
      <c r="K4" s="131"/>
      <c r="L4" s="131"/>
      <c r="M4" s="132"/>
      <c r="N4" s="133" t="s">
        <v>13</v>
      </c>
      <c r="O4" s="134"/>
      <c r="P4" s="134"/>
      <c r="Q4" s="134"/>
      <c r="R4" s="134"/>
      <c r="S4" s="134"/>
      <c r="T4" s="134"/>
      <c r="U4" s="134"/>
      <c r="V4" s="135"/>
      <c r="W4" s="8"/>
      <c r="X4" s="3"/>
      <c r="Y4" s="3"/>
      <c r="Z4" s="133" t="s">
        <v>2</v>
      </c>
      <c r="AA4" s="134"/>
      <c r="AB4" s="134"/>
      <c r="AC4" s="134"/>
      <c r="AD4" s="134"/>
      <c r="AE4" s="134"/>
      <c r="AF4" s="134"/>
      <c r="AG4" s="134"/>
      <c r="AH4" s="134"/>
      <c r="AI4" s="134"/>
      <c r="AJ4" s="134"/>
      <c r="AK4" s="134"/>
      <c r="AL4" s="134"/>
      <c r="AM4" s="134"/>
      <c r="AN4" s="134"/>
      <c r="AO4" s="134"/>
      <c r="AP4" s="134"/>
      <c r="AQ4" s="134"/>
      <c r="AR4" s="134"/>
      <c r="AS4" s="134"/>
      <c r="AT4" s="134"/>
      <c r="AU4" s="134"/>
      <c r="AV4" s="135"/>
      <c r="AW4" s="3"/>
      <c r="AX4" s="3"/>
      <c r="AY4" s="3"/>
      <c r="AZ4" s="79" t="s">
        <v>33</v>
      </c>
      <c r="BA4" s="80"/>
      <c r="BB4" s="80"/>
      <c r="BC4" s="80"/>
      <c r="BD4" s="81"/>
      <c r="BE4" s="82"/>
      <c r="BF4" s="82"/>
      <c r="BG4" s="82"/>
      <c r="BH4" s="82"/>
      <c r="BI4" s="82"/>
      <c r="BJ4" s="82"/>
      <c r="BK4" s="82"/>
      <c r="BL4" s="82"/>
      <c r="BM4" s="82"/>
      <c r="BN4" s="82"/>
      <c r="BO4" s="82"/>
      <c r="BP4" s="82"/>
      <c r="BQ4" s="82"/>
      <c r="BR4" s="82"/>
      <c r="BS4" s="82"/>
      <c r="BT4" s="82"/>
      <c r="BU4" s="82"/>
      <c r="BV4" s="82"/>
      <c r="BW4" s="83"/>
      <c r="BZ4" s="3">
        <v>1</v>
      </c>
      <c r="CA4" s="35" t="str">
        <f>IF(ISERROR(VLOOKUP(B5,BZ4:BZ15,1,0)),"×","〇")</f>
        <v>×</v>
      </c>
    </row>
    <row r="5" spans="2:79" ht="18" customHeight="1">
      <c r="B5" s="122"/>
      <c r="C5" s="123"/>
      <c r="D5" s="123"/>
      <c r="E5" s="123"/>
      <c r="F5" s="123"/>
      <c r="G5" s="123"/>
      <c r="H5" s="123"/>
      <c r="I5" s="123"/>
      <c r="J5" s="123"/>
      <c r="K5" s="123"/>
      <c r="L5" s="123"/>
      <c r="M5" s="124"/>
      <c r="N5" s="125"/>
      <c r="O5" s="126"/>
      <c r="P5" s="126"/>
      <c r="Q5" s="126"/>
      <c r="R5" s="126"/>
      <c r="S5" s="126"/>
      <c r="T5" s="126"/>
      <c r="U5" s="126"/>
      <c r="V5" s="127"/>
      <c r="W5" s="2"/>
      <c r="X5" s="3"/>
      <c r="Y5" s="3"/>
      <c r="Z5" s="137"/>
      <c r="AA5" s="138"/>
      <c r="AB5" s="138"/>
      <c r="AC5" s="138"/>
      <c r="AD5" s="138"/>
      <c r="AE5" s="138"/>
      <c r="AF5" s="138"/>
      <c r="AG5" s="138"/>
      <c r="AH5" s="138"/>
      <c r="AI5" s="138"/>
      <c r="AJ5" s="138"/>
      <c r="AK5" s="138"/>
      <c r="AL5" s="138"/>
      <c r="AM5" s="138"/>
      <c r="AN5" s="138"/>
      <c r="AO5" s="138"/>
      <c r="AP5" s="138"/>
      <c r="AQ5" s="138"/>
      <c r="AR5" s="138"/>
      <c r="AS5" s="138"/>
      <c r="AT5" s="138"/>
      <c r="AU5" s="138"/>
      <c r="AV5" s="139"/>
      <c r="AW5" s="3"/>
      <c r="AX5" s="3"/>
      <c r="AY5" s="3"/>
      <c r="AZ5" s="84"/>
      <c r="BA5" s="85"/>
      <c r="BB5" s="85"/>
      <c r="BC5" s="85"/>
      <c r="BD5" s="85"/>
      <c r="BE5" s="85"/>
      <c r="BF5" s="85"/>
      <c r="BG5" s="85"/>
      <c r="BH5" s="85"/>
      <c r="BI5" s="85"/>
      <c r="BJ5" s="85"/>
      <c r="BK5" s="85"/>
      <c r="BL5" s="85"/>
      <c r="BM5" s="85"/>
      <c r="BN5" s="85"/>
      <c r="BO5" s="85"/>
      <c r="BP5" s="85"/>
      <c r="BQ5" s="85"/>
      <c r="BR5" s="85"/>
      <c r="BS5" s="85"/>
      <c r="BT5" s="85"/>
      <c r="BU5" s="85"/>
      <c r="BV5" s="85"/>
      <c r="BW5" s="86"/>
      <c r="BZ5" s="3">
        <v>2</v>
      </c>
    </row>
    <row r="6" spans="2:79" ht="18" customHeight="1" thickBot="1">
      <c r="B6" s="9"/>
      <c r="C6" s="9"/>
      <c r="D6" s="9"/>
      <c r="E6" s="9"/>
      <c r="F6" s="9"/>
      <c r="G6" s="9"/>
      <c r="H6" s="9"/>
      <c r="I6" s="9"/>
      <c r="J6" s="9"/>
      <c r="K6" s="9"/>
      <c r="L6" s="9"/>
      <c r="M6" s="9"/>
      <c r="N6" s="2"/>
      <c r="O6" s="2"/>
      <c r="P6" s="2"/>
      <c r="Q6" s="2"/>
      <c r="R6" s="2"/>
      <c r="S6" s="2"/>
      <c r="T6" s="2"/>
      <c r="U6" s="2"/>
      <c r="V6" s="2"/>
      <c r="W6" s="2"/>
      <c r="X6" s="6"/>
      <c r="Y6" s="6"/>
      <c r="Z6" s="6"/>
      <c r="AA6" s="6"/>
      <c r="AB6" s="6"/>
      <c r="AC6" s="6"/>
      <c r="AD6" s="6"/>
      <c r="AE6" s="6"/>
      <c r="AF6" s="6"/>
      <c r="AG6" s="6"/>
      <c r="AH6" s="6"/>
      <c r="AI6" s="6"/>
      <c r="AJ6" s="6"/>
      <c r="AK6" s="6"/>
      <c r="AL6" s="6"/>
      <c r="AM6" s="6"/>
      <c r="AU6" s="3"/>
      <c r="AV6" s="3"/>
      <c r="AW6" s="3"/>
      <c r="AX6" s="3"/>
      <c r="AY6" s="3"/>
      <c r="AZ6" s="98" t="s">
        <v>14</v>
      </c>
      <c r="BA6" s="99"/>
      <c r="BB6" s="99"/>
      <c r="BC6" s="99"/>
      <c r="BD6" s="100"/>
      <c r="BE6" s="101"/>
      <c r="BF6" s="102"/>
      <c r="BG6" s="102"/>
      <c r="BH6" s="102"/>
      <c r="BI6" s="102"/>
      <c r="BJ6" s="102"/>
      <c r="BK6" s="102"/>
      <c r="BL6" s="102"/>
      <c r="BM6" s="102"/>
      <c r="BN6" s="102"/>
      <c r="BO6" s="102"/>
      <c r="BP6" s="102"/>
      <c r="BQ6" s="102"/>
      <c r="BR6" s="102"/>
      <c r="BS6" s="102"/>
      <c r="BT6" s="102"/>
      <c r="BU6" s="102"/>
      <c r="BV6" s="102"/>
      <c r="BW6" s="103"/>
      <c r="BZ6" s="3">
        <v>3</v>
      </c>
    </row>
    <row r="7" spans="2:79" ht="18" customHeight="1" thickTop="1">
      <c r="B7" s="177" t="s">
        <v>30</v>
      </c>
      <c r="C7" s="178"/>
      <c r="D7" s="178"/>
      <c r="E7" s="178"/>
      <c r="F7" s="178"/>
      <c r="G7" s="178"/>
      <c r="H7" s="178"/>
      <c r="I7" s="178"/>
      <c r="J7" s="178"/>
      <c r="K7" s="178"/>
      <c r="L7" s="178"/>
      <c r="M7" s="178"/>
      <c r="N7" s="178"/>
      <c r="O7" s="178"/>
      <c r="P7" s="178"/>
      <c r="Q7" s="178"/>
      <c r="R7" s="178"/>
      <c r="S7" s="178"/>
      <c r="T7" s="178"/>
      <c r="U7" s="178"/>
      <c r="V7" s="179"/>
      <c r="X7" s="6"/>
      <c r="Y7" s="6"/>
      <c r="Z7" s="174" t="s">
        <v>37</v>
      </c>
      <c r="AA7" s="174"/>
      <c r="AB7" s="174"/>
      <c r="AC7" s="174"/>
      <c r="AD7" s="174"/>
      <c r="AE7" s="175"/>
      <c r="AF7" s="175"/>
      <c r="AG7" s="175"/>
      <c r="AH7" s="175"/>
      <c r="AI7" s="175"/>
      <c r="AJ7" s="175"/>
      <c r="AK7" s="176" t="s">
        <v>38</v>
      </c>
      <c r="AL7" s="176"/>
      <c r="AM7" s="176"/>
      <c r="AN7" s="176"/>
      <c r="AO7" s="176"/>
      <c r="AP7" s="176"/>
      <c r="AQ7" s="175"/>
      <c r="AR7" s="175"/>
      <c r="AS7" s="175"/>
      <c r="AT7" s="175"/>
      <c r="AU7" s="175"/>
      <c r="AV7" s="175"/>
      <c r="AW7" s="3"/>
      <c r="AX7" s="3"/>
      <c r="AY7" s="3"/>
      <c r="AZ7" s="104"/>
      <c r="BA7" s="105"/>
      <c r="BB7" s="105"/>
      <c r="BC7" s="105"/>
      <c r="BD7" s="105"/>
      <c r="BE7" s="105"/>
      <c r="BF7" s="105"/>
      <c r="BG7" s="105"/>
      <c r="BH7" s="105"/>
      <c r="BI7" s="105"/>
      <c r="BJ7" s="105"/>
      <c r="BK7" s="105"/>
      <c r="BL7" s="105"/>
      <c r="BM7" s="105"/>
      <c r="BN7" s="105"/>
      <c r="BO7" s="105"/>
      <c r="BP7" s="105"/>
      <c r="BQ7" s="105"/>
      <c r="BR7" s="105"/>
      <c r="BS7" s="105"/>
      <c r="BT7" s="105"/>
      <c r="BU7" s="108" t="s">
        <v>56</v>
      </c>
      <c r="BV7" s="108"/>
      <c r="BW7" s="109"/>
      <c r="BZ7" s="3">
        <v>4</v>
      </c>
    </row>
    <row r="8" spans="2:79" ht="15" customHeight="1">
      <c r="B8" s="143"/>
      <c r="C8" s="144"/>
      <c r="D8" s="144"/>
      <c r="E8" s="144"/>
      <c r="F8" s="144"/>
      <c r="G8" s="144"/>
      <c r="H8" s="145"/>
      <c r="I8" s="152" t="s">
        <v>9</v>
      </c>
      <c r="J8" s="153"/>
      <c r="K8" s="153"/>
      <c r="L8" s="153"/>
      <c r="M8" s="153"/>
      <c r="N8" s="153"/>
      <c r="O8" s="154"/>
      <c r="P8" s="152" t="s">
        <v>8</v>
      </c>
      <c r="Q8" s="153"/>
      <c r="R8" s="153"/>
      <c r="S8" s="153"/>
      <c r="T8" s="153"/>
      <c r="U8" s="153"/>
      <c r="V8" s="155"/>
      <c r="X8" s="6"/>
      <c r="Y8" s="6"/>
      <c r="Z8" s="3"/>
      <c r="AA8" s="3"/>
      <c r="AB8" s="3"/>
      <c r="AC8" s="3"/>
      <c r="AD8" s="3"/>
      <c r="AE8" s="3"/>
      <c r="AF8" s="3"/>
      <c r="AG8" s="3"/>
      <c r="AH8" s="3"/>
      <c r="AI8" s="3"/>
      <c r="AJ8" s="3"/>
      <c r="AK8" s="3"/>
      <c r="AL8" s="3"/>
      <c r="AM8" s="3"/>
      <c r="AN8" s="3"/>
      <c r="AO8" s="3"/>
      <c r="AP8" s="3"/>
      <c r="AQ8" s="3"/>
      <c r="AR8" s="3"/>
      <c r="AS8" s="3"/>
      <c r="AT8" s="3"/>
      <c r="AU8" s="3"/>
      <c r="AV8" s="3"/>
      <c r="AW8" s="3"/>
      <c r="AX8" s="3"/>
      <c r="AY8" s="3"/>
      <c r="AZ8" s="106"/>
      <c r="BA8" s="107"/>
      <c r="BB8" s="107"/>
      <c r="BC8" s="107"/>
      <c r="BD8" s="107"/>
      <c r="BE8" s="107"/>
      <c r="BF8" s="107"/>
      <c r="BG8" s="107"/>
      <c r="BH8" s="107"/>
      <c r="BI8" s="107"/>
      <c r="BJ8" s="107"/>
      <c r="BK8" s="107"/>
      <c r="BL8" s="107"/>
      <c r="BM8" s="107"/>
      <c r="BN8" s="107"/>
      <c r="BO8" s="107"/>
      <c r="BP8" s="107"/>
      <c r="BQ8" s="107"/>
      <c r="BR8" s="107"/>
      <c r="BS8" s="107"/>
      <c r="BT8" s="107"/>
      <c r="BU8" s="110"/>
      <c r="BV8" s="110"/>
      <c r="BW8" s="111"/>
      <c r="BZ8" s="3">
        <v>5</v>
      </c>
    </row>
    <row r="9" spans="2:79" ht="15" customHeight="1">
      <c r="B9" s="146"/>
      <c r="C9" s="147"/>
      <c r="D9" s="147"/>
      <c r="E9" s="147"/>
      <c r="F9" s="147"/>
      <c r="G9" s="147"/>
      <c r="H9" s="148"/>
      <c r="I9" s="156"/>
      <c r="J9" s="157"/>
      <c r="K9" s="157"/>
      <c r="L9" s="157"/>
      <c r="M9" s="157"/>
      <c r="N9" s="157"/>
      <c r="O9" s="158"/>
      <c r="P9" s="162"/>
      <c r="Q9" s="163"/>
      <c r="R9" s="163"/>
      <c r="S9" s="163"/>
      <c r="T9" s="163"/>
      <c r="U9" s="163"/>
      <c r="V9" s="164"/>
      <c r="X9" s="3"/>
      <c r="Y9" s="3"/>
      <c r="Z9" s="88" t="s">
        <v>28</v>
      </c>
      <c r="AA9" s="88"/>
      <c r="AB9" s="88"/>
      <c r="AC9" s="88"/>
      <c r="AD9" s="88"/>
      <c r="AE9" s="88"/>
      <c r="AF9" s="88"/>
      <c r="AG9" s="88"/>
      <c r="AH9" s="88"/>
      <c r="AI9" s="88"/>
      <c r="AJ9" s="88"/>
      <c r="AK9" s="88"/>
      <c r="AL9" s="88"/>
      <c r="AM9" s="88"/>
      <c r="AN9" s="88"/>
      <c r="AO9" s="88"/>
      <c r="AP9" s="88"/>
      <c r="AQ9" s="88"/>
      <c r="AR9" s="88"/>
      <c r="AS9" s="88"/>
      <c r="AT9" s="88"/>
      <c r="AU9" s="88"/>
      <c r="AV9" s="88"/>
      <c r="AW9" s="3"/>
      <c r="AX9" s="3"/>
      <c r="AY9" s="3"/>
      <c r="AZ9" s="3"/>
      <c r="BA9" s="3"/>
      <c r="BB9" s="3"/>
      <c r="BC9" s="3"/>
      <c r="BD9" s="3"/>
      <c r="BE9" s="3"/>
      <c r="BF9" s="3"/>
      <c r="BG9" s="3"/>
      <c r="BY9" s="24"/>
      <c r="BZ9" s="3">
        <v>6</v>
      </c>
    </row>
    <row r="10" spans="2:79" ht="9" customHeight="1" thickBot="1">
      <c r="B10" s="149"/>
      <c r="C10" s="150"/>
      <c r="D10" s="150"/>
      <c r="E10" s="150"/>
      <c r="F10" s="150"/>
      <c r="G10" s="150"/>
      <c r="H10" s="151"/>
      <c r="I10" s="159"/>
      <c r="J10" s="160"/>
      <c r="K10" s="160"/>
      <c r="L10" s="160"/>
      <c r="M10" s="160"/>
      <c r="N10" s="160"/>
      <c r="O10" s="161"/>
      <c r="P10" s="165"/>
      <c r="Q10" s="166"/>
      <c r="R10" s="166"/>
      <c r="S10" s="166"/>
      <c r="T10" s="166"/>
      <c r="U10" s="166"/>
      <c r="V10" s="167"/>
      <c r="X10" s="3"/>
      <c r="Y10" s="3"/>
      <c r="Z10" s="89" t="s">
        <v>6</v>
      </c>
      <c r="AA10" s="90"/>
      <c r="AB10" s="90"/>
      <c r="AC10" s="90"/>
      <c r="AD10" s="90"/>
      <c r="AE10" s="90"/>
      <c r="AF10" s="91"/>
      <c r="AG10" s="168" t="s">
        <v>16</v>
      </c>
      <c r="AH10" s="169"/>
      <c r="AI10" s="169"/>
      <c r="AJ10" s="169"/>
      <c r="AK10" s="169"/>
      <c r="AL10" s="169"/>
      <c r="AM10" s="169"/>
      <c r="AN10" s="169"/>
      <c r="AO10" s="170"/>
      <c r="AP10" s="89" t="s">
        <v>17</v>
      </c>
      <c r="AQ10" s="90"/>
      <c r="AR10" s="90"/>
      <c r="AS10" s="90"/>
      <c r="AT10" s="90"/>
      <c r="AU10" s="90"/>
      <c r="AV10" s="91"/>
      <c r="AW10" s="3"/>
      <c r="AX10" s="3"/>
      <c r="AY10" s="3"/>
      <c r="AZ10" s="112" t="s">
        <v>12</v>
      </c>
      <c r="BA10" s="113"/>
      <c r="BB10" s="113"/>
      <c r="BC10" s="113"/>
      <c r="BD10" s="113"/>
      <c r="BE10" s="113"/>
      <c r="BF10" s="113"/>
      <c r="BG10" s="114"/>
      <c r="BH10" s="115" t="s">
        <v>11</v>
      </c>
      <c r="BI10" s="115"/>
      <c r="BJ10" s="115"/>
      <c r="BK10" s="115"/>
      <c r="BL10" s="115"/>
      <c r="BM10" s="115"/>
      <c r="BN10" s="116"/>
      <c r="BO10" s="119" t="s">
        <v>27</v>
      </c>
      <c r="BP10" s="120"/>
      <c r="BQ10" s="120"/>
      <c r="BR10" s="120"/>
      <c r="BS10" s="120"/>
      <c r="BT10" s="120"/>
      <c r="BU10" s="120"/>
      <c r="BV10" s="120"/>
      <c r="BW10" s="121"/>
      <c r="BZ10" s="3">
        <v>7</v>
      </c>
    </row>
    <row r="11" spans="2:79" ht="9" customHeight="1" thickTop="1">
      <c r="B11" s="180"/>
      <c r="C11" s="180"/>
      <c r="D11" s="180"/>
      <c r="E11" s="180"/>
      <c r="F11" s="180"/>
      <c r="G11" s="180"/>
      <c r="H11" s="180"/>
      <c r="I11" s="180"/>
      <c r="J11" s="180"/>
      <c r="K11" s="180"/>
      <c r="L11" s="180"/>
      <c r="M11" s="180"/>
      <c r="N11" s="180"/>
      <c r="O11" s="180"/>
      <c r="P11" s="180"/>
      <c r="Q11" s="180"/>
      <c r="R11" s="180"/>
      <c r="S11" s="180"/>
      <c r="T11" s="180"/>
      <c r="U11" s="180"/>
      <c r="V11" s="180"/>
      <c r="W11" s="3"/>
      <c r="X11" s="3"/>
      <c r="Y11" s="3"/>
      <c r="Z11" s="92"/>
      <c r="AA11" s="93"/>
      <c r="AB11" s="93"/>
      <c r="AC11" s="93"/>
      <c r="AD11" s="93"/>
      <c r="AE11" s="93"/>
      <c r="AF11" s="94"/>
      <c r="AG11" s="171"/>
      <c r="AH11" s="172"/>
      <c r="AI11" s="172"/>
      <c r="AJ11" s="172"/>
      <c r="AK11" s="172"/>
      <c r="AL11" s="172"/>
      <c r="AM11" s="172"/>
      <c r="AN11" s="172"/>
      <c r="AO11" s="173"/>
      <c r="AP11" s="92"/>
      <c r="AQ11" s="93"/>
      <c r="AR11" s="93"/>
      <c r="AS11" s="93"/>
      <c r="AT11" s="93"/>
      <c r="AU11" s="93"/>
      <c r="AV11" s="94"/>
      <c r="AW11" s="3"/>
      <c r="AX11" s="3"/>
      <c r="AY11" s="3"/>
      <c r="AZ11" s="112"/>
      <c r="BA11" s="113"/>
      <c r="BB11" s="113"/>
      <c r="BC11" s="113"/>
      <c r="BD11" s="113"/>
      <c r="BE11" s="113"/>
      <c r="BF11" s="113"/>
      <c r="BG11" s="114"/>
      <c r="BH11" s="117"/>
      <c r="BI11" s="117"/>
      <c r="BJ11" s="117"/>
      <c r="BK11" s="117"/>
      <c r="BL11" s="117"/>
      <c r="BM11" s="117"/>
      <c r="BN11" s="118"/>
      <c r="BO11" s="119"/>
      <c r="BP11" s="120"/>
      <c r="BQ11" s="120"/>
      <c r="BR11" s="120"/>
      <c r="BS11" s="120"/>
      <c r="BT11" s="120"/>
      <c r="BU11" s="120"/>
      <c r="BV11" s="120"/>
      <c r="BW11" s="121"/>
      <c r="BZ11" s="3">
        <v>8</v>
      </c>
    </row>
    <row r="12" spans="2:79" ht="15.95" customHeight="1">
      <c r="B12" s="184" t="s">
        <v>29</v>
      </c>
      <c r="C12" s="185"/>
      <c r="D12" s="185"/>
      <c r="E12" s="185"/>
      <c r="F12" s="185"/>
      <c r="G12" s="185"/>
      <c r="H12" s="185"/>
      <c r="I12" s="185"/>
      <c r="J12" s="185"/>
      <c r="K12" s="185"/>
      <c r="L12" s="185"/>
      <c r="M12" s="185"/>
      <c r="N12" s="185"/>
      <c r="O12" s="185"/>
      <c r="P12" s="185"/>
      <c r="Q12" s="185"/>
      <c r="R12" s="185"/>
      <c r="S12" s="185"/>
      <c r="T12" s="185"/>
      <c r="U12" s="185"/>
      <c r="V12" s="186"/>
      <c r="W12" s="3"/>
      <c r="X12" s="3"/>
      <c r="Y12" s="3"/>
      <c r="Z12" s="187" t="str">
        <f>IF(MAX(BC20:BE34)=0,"",MAX(BC20:BE34))</f>
        <v/>
      </c>
      <c r="AA12" s="188"/>
      <c r="AB12" s="188"/>
      <c r="AC12" s="188"/>
      <c r="AD12" s="188"/>
      <c r="AE12" s="188"/>
      <c r="AF12" s="189"/>
      <c r="AG12" s="95" t="str">
        <f>IF(Z12="","",SUMIF(BC20:BW34,Z12,BL20:BW34))</f>
        <v/>
      </c>
      <c r="AH12" s="96"/>
      <c r="AI12" s="96"/>
      <c r="AJ12" s="96"/>
      <c r="AK12" s="96"/>
      <c r="AL12" s="96"/>
      <c r="AM12" s="96"/>
      <c r="AN12" s="96"/>
      <c r="AO12" s="97"/>
      <c r="AP12" s="95" t="str">
        <f>IF(Z12="","",IFERROR(AG12*Z12/100,""))</f>
        <v/>
      </c>
      <c r="AQ12" s="96"/>
      <c r="AR12" s="96"/>
      <c r="AS12" s="96"/>
      <c r="AT12" s="96"/>
      <c r="AU12" s="96"/>
      <c r="AV12" s="97"/>
      <c r="AW12" s="3"/>
      <c r="AX12" s="3"/>
      <c r="AY12" s="3"/>
      <c r="AZ12" s="226">
        <f>IFERROR(AG16,0)</f>
        <v>0</v>
      </c>
      <c r="BA12" s="227"/>
      <c r="BB12" s="227"/>
      <c r="BC12" s="227"/>
      <c r="BD12" s="227"/>
      <c r="BE12" s="227"/>
      <c r="BF12" s="227"/>
      <c r="BG12" s="228"/>
      <c r="BH12" s="229" t="str">
        <f>IF(AP16="","",IF(AP16=0,"確認",AP16))</f>
        <v/>
      </c>
      <c r="BI12" s="229"/>
      <c r="BJ12" s="229"/>
      <c r="BK12" s="229"/>
      <c r="BL12" s="229"/>
      <c r="BM12" s="229"/>
      <c r="BN12" s="230"/>
      <c r="BO12" s="233" t="str">
        <f>IF(COUNTIF(BL20:BW34,"入力不十分")&gt;=1,"明細不十分",IFERROR(AZ12+BH12,""))</f>
        <v/>
      </c>
      <c r="BP12" s="234"/>
      <c r="BQ12" s="234"/>
      <c r="BR12" s="234"/>
      <c r="BS12" s="234"/>
      <c r="BT12" s="234"/>
      <c r="BU12" s="234"/>
      <c r="BV12" s="234"/>
      <c r="BW12" s="235"/>
      <c r="BZ12" s="3">
        <v>9</v>
      </c>
    </row>
    <row r="13" spans="2:79" ht="8.1" customHeight="1">
      <c r="B13" s="208"/>
      <c r="C13" s="209"/>
      <c r="D13" s="209"/>
      <c r="E13" s="209"/>
      <c r="F13" s="209"/>
      <c r="G13" s="209"/>
      <c r="H13" s="209"/>
      <c r="I13" s="209"/>
      <c r="J13" s="209"/>
      <c r="K13" s="209"/>
      <c r="L13" s="209"/>
      <c r="M13" s="209"/>
      <c r="N13" s="209"/>
      <c r="O13" s="209"/>
      <c r="P13" s="209"/>
      <c r="Q13" s="209"/>
      <c r="R13" s="209"/>
      <c r="S13" s="209"/>
      <c r="T13" s="209"/>
      <c r="U13" s="209"/>
      <c r="V13" s="210"/>
      <c r="W13" s="3"/>
      <c r="X13" s="3"/>
      <c r="Y13" s="3"/>
      <c r="Z13" s="214" t="str">
        <f>IFERROR(IF(Z12=BZ36,"",BZ36),"")</f>
        <v/>
      </c>
      <c r="AA13" s="215"/>
      <c r="AB13" s="215"/>
      <c r="AC13" s="215"/>
      <c r="AD13" s="215"/>
      <c r="AE13" s="215"/>
      <c r="AF13" s="216"/>
      <c r="AG13" s="220" t="str">
        <f>IF(Z13="","",SUMIF(BC20:BW34,Z13,BL20:BW34))</f>
        <v/>
      </c>
      <c r="AH13" s="221"/>
      <c r="AI13" s="221"/>
      <c r="AJ13" s="221"/>
      <c r="AK13" s="221"/>
      <c r="AL13" s="221"/>
      <c r="AM13" s="221"/>
      <c r="AN13" s="221"/>
      <c r="AO13" s="222"/>
      <c r="AP13" s="240" t="str">
        <f>IF(Z13="","",IF(Z13="対象外","",IFERROR(AG13*Z13/100,"")))</f>
        <v/>
      </c>
      <c r="AQ13" s="241"/>
      <c r="AR13" s="241"/>
      <c r="AS13" s="241"/>
      <c r="AT13" s="241"/>
      <c r="AU13" s="241"/>
      <c r="AV13" s="242"/>
      <c r="AW13" s="3"/>
      <c r="AX13" s="3"/>
      <c r="AY13" s="3"/>
      <c r="AZ13" s="226"/>
      <c r="BA13" s="227"/>
      <c r="BB13" s="227"/>
      <c r="BC13" s="227"/>
      <c r="BD13" s="227"/>
      <c r="BE13" s="227"/>
      <c r="BF13" s="227"/>
      <c r="BG13" s="228"/>
      <c r="BH13" s="231"/>
      <c r="BI13" s="231"/>
      <c r="BJ13" s="231"/>
      <c r="BK13" s="231"/>
      <c r="BL13" s="231"/>
      <c r="BM13" s="231"/>
      <c r="BN13" s="232"/>
      <c r="BO13" s="236"/>
      <c r="BP13" s="237"/>
      <c r="BQ13" s="237"/>
      <c r="BR13" s="237"/>
      <c r="BS13" s="237"/>
      <c r="BT13" s="237"/>
      <c r="BU13" s="237"/>
      <c r="BV13" s="237"/>
      <c r="BW13" s="238"/>
      <c r="BZ13" s="3">
        <v>10</v>
      </c>
    </row>
    <row r="14" spans="2:79" ht="8.1" customHeight="1">
      <c r="B14" s="211"/>
      <c r="C14" s="212"/>
      <c r="D14" s="212"/>
      <c r="E14" s="212"/>
      <c r="F14" s="212"/>
      <c r="G14" s="212"/>
      <c r="H14" s="212"/>
      <c r="I14" s="212"/>
      <c r="J14" s="212"/>
      <c r="K14" s="212"/>
      <c r="L14" s="212"/>
      <c r="M14" s="212"/>
      <c r="N14" s="212"/>
      <c r="O14" s="212"/>
      <c r="P14" s="212"/>
      <c r="Q14" s="212"/>
      <c r="R14" s="212"/>
      <c r="S14" s="212"/>
      <c r="T14" s="212"/>
      <c r="U14" s="212"/>
      <c r="V14" s="213"/>
      <c r="W14" s="2"/>
      <c r="X14" s="3"/>
      <c r="Y14" s="3"/>
      <c r="Z14" s="217"/>
      <c r="AA14" s="218"/>
      <c r="AB14" s="218"/>
      <c r="AC14" s="218"/>
      <c r="AD14" s="218"/>
      <c r="AE14" s="218"/>
      <c r="AF14" s="219"/>
      <c r="AG14" s="223"/>
      <c r="AH14" s="224"/>
      <c r="AI14" s="224"/>
      <c r="AJ14" s="224"/>
      <c r="AK14" s="224"/>
      <c r="AL14" s="224"/>
      <c r="AM14" s="224"/>
      <c r="AN14" s="224"/>
      <c r="AO14" s="225"/>
      <c r="AP14" s="243"/>
      <c r="AQ14" s="244"/>
      <c r="AR14" s="244"/>
      <c r="AS14" s="244"/>
      <c r="AT14" s="244"/>
      <c r="AU14" s="244"/>
      <c r="AV14" s="245"/>
      <c r="AW14" s="10"/>
      <c r="AX14" s="10"/>
      <c r="AY14" s="10"/>
      <c r="AZ14" s="10"/>
      <c r="BA14" s="10"/>
      <c r="BB14" s="11"/>
      <c r="BC14" s="3"/>
      <c r="BD14" s="3"/>
      <c r="BE14" s="3"/>
      <c r="BF14" s="3"/>
      <c r="BG14" s="3"/>
      <c r="BH14" s="3"/>
      <c r="BI14" s="3"/>
      <c r="BJ14" s="3"/>
      <c r="BK14" s="3"/>
      <c r="BL14" s="3"/>
      <c r="BM14" s="3"/>
      <c r="BN14" s="3"/>
      <c r="BO14" s="3"/>
      <c r="BP14" s="12"/>
      <c r="BQ14" s="12"/>
      <c r="BZ14" s="3">
        <v>11</v>
      </c>
    </row>
    <row r="15" spans="2:79" ht="15.95" customHeight="1" thickBot="1">
      <c r="B15" s="190"/>
      <c r="C15" s="191"/>
      <c r="D15" s="191"/>
      <c r="E15" s="191"/>
      <c r="F15" s="191"/>
      <c r="G15" s="191"/>
      <c r="H15" s="191"/>
      <c r="I15" s="191"/>
      <c r="J15" s="191"/>
      <c r="K15" s="191"/>
      <c r="L15" s="191"/>
      <c r="M15" s="191"/>
      <c r="N15" s="191"/>
      <c r="O15" s="191"/>
      <c r="P15" s="191"/>
      <c r="Q15" s="191"/>
      <c r="R15" s="191"/>
      <c r="S15" s="191"/>
      <c r="T15" s="191"/>
      <c r="U15" s="191"/>
      <c r="V15" s="192"/>
      <c r="W15" s="2"/>
      <c r="X15" s="3"/>
      <c r="Y15" s="3"/>
      <c r="Z15" s="193" t="str">
        <f>IF(Z13="対象外","","対象外")</f>
        <v>対象外</v>
      </c>
      <c r="AA15" s="194"/>
      <c r="AB15" s="194"/>
      <c r="AC15" s="194"/>
      <c r="AD15" s="194"/>
      <c r="AE15" s="194"/>
      <c r="AF15" s="195"/>
      <c r="AG15" s="196" t="str">
        <f>IFERROR(IF(SUM(AG12:AO14)&lt;&gt;BY38,BY38-SUM(AG12,AG13),""),"")</f>
        <v/>
      </c>
      <c r="AH15" s="197"/>
      <c r="AI15" s="197"/>
      <c r="AJ15" s="197"/>
      <c r="AK15" s="197"/>
      <c r="AL15" s="197"/>
      <c r="AM15" s="197"/>
      <c r="AN15" s="197"/>
      <c r="AO15" s="198"/>
      <c r="AP15" s="246" t="str">
        <f>IF(Z15="","",IF(Z15="対象外","－",IFERROR(AG15*Z15/100,"")))</f>
        <v>－</v>
      </c>
      <c r="AQ15" s="247"/>
      <c r="AR15" s="247"/>
      <c r="AS15" s="247"/>
      <c r="AT15" s="247"/>
      <c r="AU15" s="247"/>
      <c r="AV15" s="248"/>
      <c r="AW15" s="10"/>
      <c r="AX15" s="10"/>
      <c r="AY15" s="10"/>
      <c r="AZ15" s="10"/>
      <c r="BA15" s="10"/>
      <c r="BB15" s="11"/>
      <c r="BC15" s="3"/>
      <c r="BD15" s="3"/>
      <c r="BE15" s="3"/>
      <c r="BF15" s="3"/>
      <c r="BG15" s="3"/>
      <c r="BH15" s="3"/>
      <c r="BI15" s="3"/>
      <c r="BJ15" s="3"/>
      <c r="BK15" s="3"/>
      <c r="BL15" s="3"/>
      <c r="BM15" s="3"/>
      <c r="BN15" s="3"/>
      <c r="BO15" s="3"/>
      <c r="BP15" s="12"/>
      <c r="BQ15" s="12"/>
      <c r="BZ15" s="3">
        <v>12</v>
      </c>
    </row>
    <row r="16" spans="2:79" ht="15.95" customHeight="1" thickTop="1">
      <c r="B16" s="199"/>
      <c r="C16" s="200"/>
      <c r="D16" s="200"/>
      <c r="E16" s="200"/>
      <c r="F16" s="200"/>
      <c r="G16" s="200"/>
      <c r="H16" s="200"/>
      <c r="I16" s="200"/>
      <c r="J16" s="200"/>
      <c r="K16" s="200"/>
      <c r="L16" s="200"/>
      <c r="M16" s="200"/>
      <c r="N16" s="200"/>
      <c r="O16" s="200"/>
      <c r="P16" s="200"/>
      <c r="Q16" s="200"/>
      <c r="R16" s="200"/>
      <c r="S16" s="200"/>
      <c r="T16" s="200"/>
      <c r="U16" s="200"/>
      <c r="V16" s="201"/>
      <c r="X16" s="3"/>
      <c r="Y16" s="3"/>
      <c r="Z16" s="202" t="s">
        <v>18</v>
      </c>
      <c r="AA16" s="203"/>
      <c r="AB16" s="203"/>
      <c r="AC16" s="203"/>
      <c r="AD16" s="203"/>
      <c r="AE16" s="203"/>
      <c r="AF16" s="204"/>
      <c r="AG16" s="205">
        <f>IF(SUM(BL20:BW34)=BY38,SUM(AG12:AO15),"金額不一致")</f>
        <v>0</v>
      </c>
      <c r="AH16" s="206"/>
      <c r="AI16" s="206"/>
      <c r="AJ16" s="206"/>
      <c r="AK16" s="206"/>
      <c r="AL16" s="206"/>
      <c r="AM16" s="206"/>
      <c r="AN16" s="206"/>
      <c r="AO16" s="207"/>
      <c r="AP16" s="249" t="str">
        <f>IF(COUNTBLANK(BC20:BE34)=45,"",IF(BG2="","登録番号確認",IF(CA68&gt;2,"税率見直",SUM(AP12:AV15))))</f>
        <v/>
      </c>
      <c r="AQ16" s="250"/>
      <c r="AR16" s="250"/>
      <c r="AS16" s="250"/>
      <c r="AT16" s="250"/>
      <c r="AU16" s="250"/>
      <c r="AV16" s="251"/>
      <c r="AW16" s="12"/>
      <c r="AX16" s="12"/>
      <c r="AY16" s="12"/>
      <c r="AZ16" s="239" t="s">
        <v>24</v>
      </c>
      <c r="BA16" s="239"/>
      <c r="BB16" s="239"/>
      <c r="BC16" s="239"/>
      <c r="BD16" s="239"/>
      <c r="BE16" s="239"/>
      <c r="BF16" s="239"/>
      <c r="BG16" s="239"/>
      <c r="BH16" s="239"/>
      <c r="BI16" s="239"/>
      <c r="BJ16" s="239"/>
      <c r="BK16" s="239"/>
      <c r="BL16" s="239"/>
      <c r="BM16" s="239"/>
      <c r="BN16" s="239"/>
      <c r="BO16" s="239"/>
      <c r="BP16" s="239"/>
      <c r="BQ16" s="239"/>
      <c r="BR16" s="239"/>
      <c r="BS16" s="239"/>
      <c r="BT16" s="239"/>
      <c r="BU16" s="239"/>
      <c r="BV16" s="239"/>
      <c r="BW16" s="239"/>
    </row>
    <row r="17" spans="2:82" ht="9.9499999999999993" customHeight="1">
      <c r="B17" s="180"/>
      <c r="C17" s="180"/>
      <c r="D17" s="180"/>
      <c r="E17" s="180"/>
      <c r="F17" s="180"/>
      <c r="G17" s="180"/>
      <c r="H17" s="180"/>
      <c r="I17" s="180"/>
      <c r="J17" s="180"/>
      <c r="K17" s="180"/>
      <c r="L17" s="180"/>
      <c r="M17" s="180"/>
      <c r="N17" s="180"/>
      <c r="O17" s="180"/>
      <c r="P17" s="180"/>
      <c r="Q17" s="180"/>
      <c r="R17" s="180"/>
      <c r="S17" s="180"/>
      <c r="T17" s="180"/>
      <c r="U17" s="180"/>
      <c r="V17" s="180"/>
      <c r="AH17" s="13"/>
      <c r="AI17" s="13"/>
      <c r="AJ17" s="13"/>
      <c r="AK17" s="13"/>
      <c r="AL17" s="13"/>
      <c r="AM17" s="13"/>
      <c r="AN17" s="14"/>
      <c r="AO17" s="14"/>
      <c r="AP17" s="14"/>
      <c r="AQ17" s="14"/>
      <c r="AR17" s="14"/>
      <c r="AS17" s="14"/>
      <c r="AT17" s="14"/>
      <c r="AU17" s="12"/>
      <c r="AV17" s="12"/>
      <c r="AW17" s="12"/>
      <c r="AX17" s="12"/>
      <c r="AY17" s="12"/>
      <c r="AZ17" s="12"/>
      <c r="BA17" s="12"/>
      <c r="BB17" s="12"/>
      <c r="BC17" s="12"/>
      <c r="BD17" s="12"/>
      <c r="BE17" s="12"/>
      <c r="BF17" s="12"/>
      <c r="BG17" s="12"/>
      <c r="BH17" s="12"/>
      <c r="BI17" s="12"/>
      <c r="BJ17" s="12"/>
      <c r="BK17" s="12"/>
      <c r="BL17" s="12"/>
      <c r="BM17" s="12"/>
      <c r="BN17" s="12"/>
      <c r="BO17" s="12"/>
      <c r="BP17" s="12"/>
      <c r="BQ17" s="12"/>
    </row>
    <row r="18" spans="2:82" ht="20.100000000000001" customHeight="1" thickBot="1">
      <c r="B18" s="183" t="s">
        <v>39</v>
      </c>
      <c r="C18" s="183"/>
      <c r="D18" s="183"/>
      <c r="E18" s="183"/>
      <c r="F18" s="183"/>
      <c r="G18" s="183"/>
      <c r="H18" s="183"/>
      <c r="I18" s="15"/>
      <c r="J18" s="15"/>
      <c r="K18" s="15"/>
      <c r="L18" s="15"/>
      <c r="M18" s="15"/>
      <c r="N18" s="15"/>
      <c r="O18" s="15"/>
      <c r="P18" s="15"/>
      <c r="Q18" s="15"/>
      <c r="R18" s="15"/>
      <c r="S18" s="15"/>
      <c r="T18" s="15"/>
      <c r="U18" s="15"/>
      <c r="V18" s="15"/>
      <c r="W18" s="16"/>
      <c r="AH18" s="13"/>
      <c r="AI18" s="13"/>
      <c r="AJ18" s="13"/>
      <c r="AK18" s="13"/>
      <c r="AL18" s="13"/>
      <c r="AM18" s="13"/>
      <c r="AN18" s="14"/>
      <c r="AO18" s="14"/>
      <c r="AP18" s="14"/>
      <c r="AQ18" s="14"/>
      <c r="AR18" s="14"/>
      <c r="AS18" s="14"/>
      <c r="AT18" s="14"/>
      <c r="AU18" s="12"/>
      <c r="AV18" s="12"/>
      <c r="AW18" s="12"/>
      <c r="AX18" s="12"/>
      <c r="AY18" s="12"/>
      <c r="AZ18" s="12"/>
      <c r="BA18" s="12"/>
      <c r="BB18" s="12"/>
      <c r="BC18" s="12"/>
      <c r="BD18" s="12"/>
      <c r="BE18" s="12"/>
      <c r="BF18" s="12"/>
      <c r="BG18" s="12"/>
      <c r="BH18" s="12"/>
      <c r="BI18" s="12"/>
      <c r="BJ18" s="49"/>
      <c r="BK18" s="49"/>
      <c r="BL18" s="49"/>
      <c r="BM18" s="49"/>
      <c r="BN18" s="49"/>
      <c r="BO18" s="49"/>
      <c r="BP18" s="49"/>
      <c r="BQ18" s="49"/>
      <c r="BR18" s="50"/>
      <c r="BS18" s="50"/>
      <c r="BT18" s="50"/>
      <c r="BU18" s="50"/>
      <c r="BV18" s="50"/>
      <c r="BW18" s="50"/>
      <c r="BX18" s="51" t="str">
        <f ca="1">IF(CA4="×",RIGHT(TEXT(YEAR(B5),"0000"),2)&amp;TEXT(MONTH(B5),"00")&amp;"-"&amp;TEXT(INT(RAND()*100000),"00000"),RIGHT(TEXT(YEAR(BZ3),"0000"),2)&amp;TEXT(MONTH(BZ3),"00")&amp;"-"&amp;TEXT(INT(RAND()*100000),"00000"))</f>
        <v>0001-21923</v>
      </c>
      <c r="BY18" s="51"/>
      <c r="BZ18" s="3" t="b">
        <f>IF(BZ19=15,FALSE,TRUE)</f>
        <v>0</v>
      </c>
      <c r="CA18" s="3" t="b">
        <f>IF(CA19=15,FALSE,TRUE)</f>
        <v>0</v>
      </c>
    </row>
    <row r="19" spans="2:82" ht="18.95" customHeight="1" thickTop="1" thickBot="1">
      <c r="B19" s="52" t="s">
        <v>22</v>
      </c>
      <c r="C19" s="53"/>
      <c r="D19" s="53"/>
      <c r="E19" s="53"/>
      <c r="F19" s="53"/>
      <c r="G19" s="54"/>
      <c r="H19" s="55" t="s">
        <v>46</v>
      </c>
      <c r="I19" s="56"/>
      <c r="J19" s="56"/>
      <c r="K19" s="56"/>
      <c r="L19" s="56"/>
      <c r="M19" s="56"/>
      <c r="N19" s="57" t="s">
        <v>21</v>
      </c>
      <c r="O19" s="58"/>
      <c r="P19" s="58"/>
      <c r="Q19" s="58"/>
      <c r="R19" s="58"/>
      <c r="S19" s="58"/>
      <c r="T19" s="58"/>
      <c r="U19" s="58"/>
      <c r="V19" s="58"/>
      <c r="W19" s="58"/>
      <c r="X19" s="58"/>
      <c r="Y19" s="58"/>
      <c r="Z19" s="58"/>
      <c r="AA19" s="59"/>
      <c r="AB19" s="60" t="s">
        <v>3</v>
      </c>
      <c r="AC19" s="58"/>
      <c r="AD19" s="58"/>
      <c r="AE19" s="58"/>
      <c r="AF19" s="58"/>
      <c r="AG19" s="58"/>
      <c r="AH19" s="58"/>
      <c r="AI19" s="58"/>
      <c r="AJ19" s="58"/>
      <c r="AK19" s="58"/>
      <c r="AL19" s="58"/>
      <c r="AM19" s="61"/>
      <c r="AN19" s="62" t="s">
        <v>4</v>
      </c>
      <c r="AO19" s="58"/>
      <c r="AP19" s="58">
        <v>2</v>
      </c>
      <c r="AQ19" s="58"/>
      <c r="AR19" s="58"/>
      <c r="AS19" s="61"/>
      <c r="AT19" s="63" t="s">
        <v>5</v>
      </c>
      <c r="AU19" s="64"/>
      <c r="AV19" s="65"/>
      <c r="AW19" s="66" t="s">
        <v>31</v>
      </c>
      <c r="AX19" s="67"/>
      <c r="AY19" s="67"/>
      <c r="AZ19" s="67"/>
      <c r="BA19" s="67"/>
      <c r="BB19" s="67"/>
      <c r="BC19" s="68" t="s">
        <v>6</v>
      </c>
      <c r="BD19" s="69"/>
      <c r="BE19" s="70"/>
      <c r="BF19" s="71" t="s">
        <v>1</v>
      </c>
      <c r="BG19" s="72"/>
      <c r="BH19" s="72"/>
      <c r="BI19" s="72"/>
      <c r="BJ19" s="72"/>
      <c r="BK19" s="73"/>
      <c r="BL19" s="74" t="s">
        <v>7</v>
      </c>
      <c r="BM19" s="75"/>
      <c r="BN19" s="75"/>
      <c r="BO19" s="75"/>
      <c r="BP19" s="75"/>
      <c r="BQ19" s="75"/>
      <c r="BR19" s="71" t="s">
        <v>1</v>
      </c>
      <c r="BS19" s="72"/>
      <c r="BT19" s="72"/>
      <c r="BU19" s="72"/>
      <c r="BV19" s="72"/>
      <c r="BW19" s="73"/>
      <c r="BY19" s="17"/>
      <c r="BZ19" s="18">
        <f>SUM(BZ20:BZ34)</f>
        <v>15</v>
      </c>
      <c r="CA19" s="18">
        <f>SUM(CA20:CA34)</f>
        <v>15</v>
      </c>
      <c r="CC19" s="36" t="s">
        <v>25</v>
      </c>
      <c r="CD19" s="37" t="s">
        <v>26</v>
      </c>
    </row>
    <row r="20" spans="2:82" ht="18.95" customHeight="1">
      <c r="B20" s="252"/>
      <c r="C20" s="253"/>
      <c r="D20" s="253"/>
      <c r="E20" s="253"/>
      <c r="F20" s="253"/>
      <c r="G20" s="254"/>
      <c r="H20" s="255"/>
      <c r="I20" s="256"/>
      <c r="J20" s="256"/>
      <c r="K20" s="256"/>
      <c r="L20" s="256"/>
      <c r="M20" s="256"/>
      <c r="N20" s="257"/>
      <c r="O20" s="258"/>
      <c r="P20" s="258"/>
      <c r="Q20" s="258"/>
      <c r="R20" s="258"/>
      <c r="S20" s="258"/>
      <c r="T20" s="258"/>
      <c r="U20" s="258"/>
      <c r="V20" s="258"/>
      <c r="W20" s="258"/>
      <c r="X20" s="258"/>
      <c r="Y20" s="258"/>
      <c r="Z20" s="258"/>
      <c r="AA20" s="259"/>
      <c r="AB20" s="260"/>
      <c r="AC20" s="258"/>
      <c r="AD20" s="258"/>
      <c r="AE20" s="258"/>
      <c r="AF20" s="258"/>
      <c r="AG20" s="258"/>
      <c r="AH20" s="258"/>
      <c r="AI20" s="258"/>
      <c r="AJ20" s="258"/>
      <c r="AK20" s="258"/>
      <c r="AL20" s="258"/>
      <c r="AM20" s="261"/>
      <c r="AN20" s="262"/>
      <c r="AO20" s="263"/>
      <c r="AP20" s="263"/>
      <c r="AQ20" s="263"/>
      <c r="AR20" s="263"/>
      <c r="AS20" s="264"/>
      <c r="AT20" s="265"/>
      <c r="AU20" s="266"/>
      <c r="AV20" s="267"/>
      <c r="AW20" s="268"/>
      <c r="AX20" s="269"/>
      <c r="AY20" s="269"/>
      <c r="AZ20" s="269"/>
      <c r="BA20" s="269"/>
      <c r="BB20" s="269"/>
      <c r="BC20" s="270"/>
      <c r="BD20" s="271"/>
      <c r="BE20" s="272"/>
      <c r="BF20" s="273"/>
      <c r="BG20" s="274"/>
      <c r="BH20" s="274"/>
      <c r="BI20" s="274"/>
      <c r="BJ20" s="274"/>
      <c r="BK20" s="275"/>
      <c r="BL20" s="276" t="str">
        <f t="shared" ref="BL20:BL34" si="0">IF(AND(N20="",AN20="",AW20="")," ",IF(OR(N20="",AN20="",AW20=""),"入力不十分",ROUND(CC20*CD20,0)))</f>
        <v xml:space="preserve"> </v>
      </c>
      <c r="BM20" s="277"/>
      <c r="BN20" s="277"/>
      <c r="BO20" s="277"/>
      <c r="BP20" s="277"/>
      <c r="BQ20" s="277"/>
      <c r="BR20" s="273"/>
      <c r="BS20" s="274"/>
      <c r="BT20" s="274"/>
      <c r="BU20" s="274"/>
      <c r="BV20" s="274"/>
      <c r="BW20" s="275"/>
      <c r="BY20" s="19">
        <f t="shared" ref="BY20:BY34" si="1">IFERROR(1/COUNTIF($BC$20:$BE$34,BC20),0)</f>
        <v>0</v>
      </c>
      <c r="BZ20" s="44">
        <f t="shared" ref="BZ20:BZ34" si="2">IF(AN20=INT(AN20),1,"ari")</f>
        <v>1</v>
      </c>
      <c r="CA20" s="3">
        <f t="shared" ref="CA20:CA34" si="3">IF(AW20=INT(AW20),1,"ari")</f>
        <v>1</v>
      </c>
      <c r="CC20" s="38">
        <f t="shared" ref="CC20:CC34" si="4">ROUND(AN20,4)</f>
        <v>0</v>
      </c>
      <c r="CD20" s="39">
        <f t="shared" ref="CD20:CD34" si="5">ROUND(AW20,2)</f>
        <v>0</v>
      </c>
    </row>
    <row r="21" spans="2:82" ht="18.95" customHeight="1">
      <c r="B21" s="283"/>
      <c r="C21" s="284"/>
      <c r="D21" s="284"/>
      <c r="E21" s="284"/>
      <c r="F21" s="284"/>
      <c r="G21" s="285"/>
      <c r="H21" s="286"/>
      <c r="I21" s="287"/>
      <c r="J21" s="287"/>
      <c r="K21" s="287"/>
      <c r="L21" s="287"/>
      <c r="M21" s="287"/>
      <c r="N21" s="288"/>
      <c r="O21" s="289"/>
      <c r="P21" s="289"/>
      <c r="Q21" s="289"/>
      <c r="R21" s="289"/>
      <c r="S21" s="289"/>
      <c r="T21" s="289"/>
      <c r="U21" s="289"/>
      <c r="V21" s="289"/>
      <c r="W21" s="289"/>
      <c r="X21" s="289"/>
      <c r="Y21" s="289"/>
      <c r="Z21" s="289"/>
      <c r="AA21" s="290"/>
      <c r="AB21" s="291"/>
      <c r="AC21" s="289"/>
      <c r="AD21" s="289"/>
      <c r="AE21" s="289"/>
      <c r="AF21" s="289"/>
      <c r="AG21" s="289"/>
      <c r="AH21" s="289"/>
      <c r="AI21" s="289"/>
      <c r="AJ21" s="289"/>
      <c r="AK21" s="289"/>
      <c r="AL21" s="289"/>
      <c r="AM21" s="292"/>
      <c r="AN21" s="293"/>
      <c r="AO21" s="294"/>
      <c r="AP21" s="294"/>
      <c r="AQ21" s="294"/>
      <c r="AR21" s="294"/>
      <c r="AS21" s="295"/>
      <c r="AT21" s="296"/>
      <c r="AU21" s="297"/>
      <c r="AV21" s="298"/>
      <c r="AW21" s="293"/>
      <c r="AX21" s="294"/>
      <c r="AY21" s="294"/>
      <c r="AZ21" s="294"/>
      <c r="BA21" s="294"/>
      <c r="BB21" s="294"/>
      <c r="BC21" s="299"/>
      <c r="BD21" s="300"/>
      <c r="BE21" s="301"/>
      <c r="BF21" s="280"/>
      <c r="BG21" s="281"/>
      <c r="BH21" s="281"/>
      <c r="BI21" s="281"/>
      <c r="BJ21" s="281"/>
      <c r="BK21" s="282"/>
      <c r="BL21" s="278" t="str">
        <f t="shared" si="0"/>
        <v xml:space="preserve"> </v>
      </c>
      <c r="BM21" s="279"/>
      <c r="BN21" s="279"/>
      <c r="BO21" s="279"/>
      <c r="BP21" s="279"/>
      <c r="BQ21" s="279"/>
      <c r="BR21" s="280"/>
      <c r="BS21" s="281"/>
      <c r="BT21" s="281"/>
      <c r="BU21" s="281"/>
      <c r="BV21" s="281"/>
      <c r="BW21" s="282"/>
      <c r="BY21" s="19">
        <f t="shared" si="1"/>
        <v>0</v>
      </c>
      <c r="BZ21" s="20">
        <f t="shared" si="2"/>
        <v>1</v>
      </c>
      <c r="CA21" s="3">
        <f t="shared" si="3"/>
        <v>1</v>
      </c>
      <c r="CC21" s="40">
        <f t="shared" si="4"/>
        <v>0</v>
      </c>
      <c r="CD21" s="41">
        <f t="shared" si="5"/>
        <v>0</v>
      </c>
    </row>
    <row r="22" spans="2:82" ht="18.95" customHeight="1">
      <c r="B22" s="283"/>
      <c r="C22" s="284"/>
      <c r="D22" s="284"/>
      <c r="E22" s="284"/>
      <c r="F22" s="284"/>
      <c r="G22" s="285"/>
      <c r="H22" s="286"/>
      <c r="I22" s="287"/>
      <c r="J22" s="287"/>
      <c r="K22" s="287"/>
      <c r="L22" s="287"/>
      <c r="M22" s="287"/>
      <c r="N22" s="288"/>
      <c r="O22" s="289"/>
      <c r="P22" s="289"/>
      <c r="Q22" s="289"/>
      <c r="R22" s="289"/>
      <c r="S22" s="289"/>
      <c r="T22" s="289"/>
      <c r="U22" s="289"/>
      <c r="V22" s="289"/>
      <c r="W22" s="289"/>
      <c r="X22" s="289"/>
      <c r="Y22" s="289"/>
      <c r="Z22" s="289"/>
      <c r="AA22" s="290"/>
      <c r="AB22" s="291"/>
      <c r="AC22" s="289"/>
      <c r="AD22" s="289"/>
      <c r="AE22" s="289"/>
      <c r="AF22" s="289"/>
      <c r="AG22" s="289"/>
      <c r="AH22" s="289"/>
      <c r="AI22" s="289"/>
      <c r="AJ22" s="289"/>
      <c r="AK22" s="289"/>
      <c r="AL22" s="289"/>
      <c r="AM22" s="292"/>
      <c r="AN22" s="293"/>
      <c r="AO22" s="294"/>
      <c r="AP22" s="294"/>
      <c r="AQ22" s="294"/>
      <c r="AR22" s="294"/>
      <c r="AS22" s="295"/>
      <c r="AT22" s="296"/>
      <c r="AU22" s="297"/>
      <c r="AV22" s="298"/>
      <c r="AW22" s="293"/>
      <c r="AX22" s="294"/>
      <c r="AY22" s="294"/>
      <c r="AZ22" s="294"/>
      <c r="BA22" s="294"/>
      <c r="BB22" s="294"/>
      <c r="BC22" s="299"/>
      <c r="BD22" s="300"/>
      <c r="BE22" s="301"/>
      <c r="BF22" s="280"/>
      <c r="BG22" s="281"/>
      <c r="BH22" s="281"/>
      <c r="BI22" s="281"/>
      <c r="BJ22" s="281"/>
      <c r="BK22" s="282"/>
      <c r="BL22" s="278" t="str">
        <f t="shared" si="0"/>
        <v xml:space="preserve"> </v>
      </c>
      <c r="BM22" s="279"/>
      <c r="BN22" s="279"/>
      <c r="BO22" s="279"/>
      <c r="BP22" s="279"/>
      <c r="BQ22" s="279"/>
      <c r="BR22" s="280"/>
      <c r="BS22" s="281"/>
      <c r="BT22" s="281"/>
      <c r="BU22" s="281"/>
      <c r="BV22" s="281"/>
      <c r="BW22" s="282"/>
      <c r="BY22" s="19">
        <f t="shared" si="1"/>
        <v>0</v>
      </c>
      <c r="BZ22" s="20">
        <f t="shared" si="2"/>
        <v>1</v>
      </c>
      <c r="CA22" s="3">
        <f t="shared" si="3"/>
        <v>1</v>
      </c>
      <c r="CC22" s="40">
        <f t="shared" si="4"/>
        <v>0</v>
      </c>
      <c r="CD22" s="41">
        <f t="shared" si="5"/>
        <v>0</v>
      </c>
    </row>
    <row r="23" spans="2:82" ht="18.95" customHeight="1">
      <c r="B23" s="283"/>
      <c r="C23" s="284"/>
      <c r="D23" s="284"/>
      <c r="E23" s="284"/>
      <c r="F23" s="284"/>
      <c r="G23" s="285"/>
      <c r="H23" s="286"/>
      <c r="I23" s="287"/>
      <c r="J23" s="287"/>
      <c r="K23" s="287"/>
      <c r="L23" s="287"/>
      <c r="M23" s="287"/>
      <c r="N23" s="288"/>
      <c r="O23" s="289"/>
      <c r="P23" s="289"/>
      <c r="Q23" s="289"/>
      <c r="R23" s="289"/>
      <c r="S23" s="289"/>
      <c r="T23" s="289"/>
      <c r="U23" s="289"/>
      <c r="V23" s="289"/>
      <c r="W23" s="289"/>
      <c r="X23" s="289"/>
      <c r="Y23" s="289"/>
      <c r="Z23" s="289"/>
      <c r="AA23" s="290"/>
      <c r="AB23" s="291"/>
      <c r="AC23" s="289"/>
      <c r="AD23" s="289"/>
      <c r="AE23" s="289"/>
      <c r="AF23" s="289"/>
      <c r="AG23" s="289"/>
      <c r="AH23" s="289"/>
      <c r="AI23" s="289"/>
      <c r="AJ23" s="289"/>
      <c r="AK23" s="289"/>
      <c r="AL23" s="289"/>
      <c r="AM23" s="292"/>
      <c r="AN23" s="293"/>
      <c r="AO23" s="294"/>
      <c r="AP23" s="294"/>
      <c r="AQ23" s="294"/>
      <c r="AR23" s="294"/>
      <c r="AS23" s="295"/>
      <c r="AT23" s="296"/>
      <c r="AU23" s="297"/>
      <c r="AV23" s="298"/>
      <c r="AW23" s="293"/>
      <c r="AX23" s="294"/>
      <c r="AY23" s="294"/>
      <c r="AZ23" s="294"/>
      <c r="BA23" s="294"/>
      <c r="BB23" s="294"/>
      <c r="BC23" s="299"/>
      <c r="BD23" s="300"/>
      <c r="BE23" s="301"/>
      <c r="BF23" s="280"/>
      <c r="BG23" s="281"/>
      <c r="BH23" s="281"/>
      <c r="BI23" s="281"/>
      <c r="BJ23" s="281"/>
      <c r="BK23" s="282"/>
      <c r="BL23" s="278" t="str">
        <f t="shared" si="0"/>
        <v xml:space="preserve"> </v>
      </c>
      <c r="BM23" s="279"/>
      <c r="BN23" s="279"/>
      <c r="BO23" s="279"/>
      <c r="BP23" s="279"/>
      <c r="BQ23" s="279"/>
      <c r="BR23" s="280"/>
      <c r="BS23" s="281"/>
      <c r="BT23" s="281"/>
      <c r="BU23" s="281"/>
      <c r="BV23" s="281"/>
      <c r="BW23" s="282"/>
      <c r="BY23" s="19">
        <f t="shared" si="1"/>
        <v>0</v>
      </c>
      <c r="BZ23" s="20">
        <f t="shared" si="2"/>
        <v>1</v>
      </c>
      <c r="CA23" s="3">
        <f t="shared" si="3"/>
        <v>1</v>
      </c>
      <c r="CC23" s="40">
        <f t="shared" si="4"/>
        <v>0</v>
      </c>
      <c r="CD23" s="41">
        <f t="shared" si="5"/>
        <v>0</v>
      </c>
    </row>
    <row r="24" spans="2:82" ht="18.95" customHeight="1">
      <c r="B24" s="283"/>
      <c r="C24" s="284"/>
      <c r="D24" s="284"/>
      <c r="E24" s="284"/>
      <c r="F24" s="284"/>
      <c r="G24" s="285"/>
      <c r="H24" s="286"/>
      <c r="I24" s="287"/>
      <c r="J24" s="287"/>
      <c r="K24" s="287"/>
      <c r="L24" s="287"/>
      <c r="M24" s="287"/>
      <c r="N24" s="288"/>
      <c r="O24" s="289"/>
      <c r="P24" s="289"/>
      <c r="Q24" s="289"/>
      <c r="R24" s="289"/>
      <c r="S24" s="289"/>
      <c r="T24" s="289"/>
      <c r="U24" s="289"/>
      <c r="V24" s="289"/>
      <c r="W24" s="289"/>
      <c r="X24" s="289"/>
      <c r="Y24" s="289"/>
      <c r="Z24" s="289"/>
      <c r="AA24" s="290"/>
      <c r="AB24" s="291"/>
      <c r="AC24" s="289"/>
      <c r="AD24" s="289"/>
      <c r="AE24" s="289"/>
      <c r="AF24" s="289"/>
      <c r="AG24" s="289"/>
      <c r="AH24" s="289"/>
      <c r="AI24" s="289"/>
      <c r="AJ24" s="289"/>
      <c r="AK24" s="289"/>
      <c r="AL24" s="289"/>
      <c r="AM24" s="292"/>
      <c r="AN24" s="293"/>
      <c r="AO24" s="294"/>
      <c r="AP24" s="294"/>
      <c r="AQ24" s="294"/>
      <c r="AR24" s="294"/>
      <c r="AS24" s="295"/>
      <c r="AT24" s="296"/>
      <c r="AU24" s="297"/>
      <c r="AV24" s="298"/>
      <c r="AW24" s="293"/>
      <c r="AX24" s="294"/>
      <c r="AY24" s="294"/>
      <c r="AZ24" s="294"/>
      <c r="BA24" s="294"/>
      <c r="BB24" s="294"/>
      <c r="BC24" s="299"/>
      <c r="BD24" s="300"/>
      <c r="BE24" s="301"/>
      <c r="BF24" s="280"/>
      <c r="BG24" s="281"/>
      <c r="BH24" s="281"/>
      <c r="BI24" s="281"/>
      <c r="BJ24" s="281"/>
      <c r="BK24" s="282"/>
      <c r="BL24" s="278" t="str">
        <f t="shared" si="0"/>
        <v xml:space="preserve"> </v>
      </c>
      <c r="BM24" s="279"/>
      <c r="BN24" s="279"/>
      <c r="BO24" s="279"/>
      <c r="BP24" s="279"/>
      <c r="BQ24" s="279"/>
      <c r="BR24" s="280"/>
      <c r="BS24" s="281"/>
      <c r="BT24" s="281"/>
      <c r="BU24" s="281"/>
      <c r="BV24" s="281"/>
      <c r="BW24" s="282"/>
      <c r="BY24" s="19">
        <f t="shared" si="1"/>
        <v>0</v>
      </c>
      <c r="BZ24" s="20">
        <f t="shared" si="2"/>
        <v>1</v>
      </c>
      <c r="CA24" s="3">
        <f t="shared" si="3"/>
        <v>1</v>
      </c>
      <c r="CC24" s="40">
        <f t="shared" si="4"/>
        <v>0</v>
      </c>
      <c r="CD24" s="41">
        <f t="shared" si="5"/>
        <v>0</v>
      </c>
    </row>
    <row r="25" spans="2:82" ht="18.95" customHeight="1">
      <c r="B25" s="283"/>
      <c r="C25" s="284"/>
      <c r="D25" s="284"/>
      <c r="E25" s="284"/>
      <c r="F25" s="284"/>
      <c r="G25" s="285"/>
      <c r="H25" s="286"/>
      <c r="I25" s="287"/>
      <c r="J25" s="287"/>
      <c r="K25" s="287"/>
      <c r="L25" s="287"/>
      <c r="M25" s="287"/>
      <c r="N25" s="288"/>
      <c r="O25" s="289"/>
      <c r="P25" s="289"/>
      <c r="Q25" s="289"/>
      <c r="R25" s="289"/>
      <c r="S25" s="289"/>
      <c r="T25" s="289"/>
      <c r="U25" s="289"/>
      <c r="V25" s="289"/>
      <c r="W25" s="289"/>
      <c r="X25" s="289"/>
      <c r="Y25" s="289"/>
      <c r="Z25" s="289"/>
      <c r="AA25" s="290"/>
      <c r="AB25" s="291"/>
      <c r="AC25" s="289"/>
      <c r="AD25" s="289"/>
      <c r="AE25" s="289"/>
      <c r="AF25" s="289"/>
      <c r="AG25" s="289"/>
      <c r="AH25" s="289"/>
      <c r="AI25" s="289"/>
      <c r="AJ25" s="289"/>
      <c r="AK25" s="289"/>
      <c r="AL25" s="289"/>
      <c r="AM25" s="292"/>
      <c r="AN25" s="293"/>
      <c r="AO25" s="294"/>
      <c r="AP25" s="294"/>
      <c r="AQ25" s="294"/>
      <c r="AR25" s="294"/>
      <c r="AS25" s="295"/>
      <c r="AT25" s="296"/>
      <c r="AU25" s="297"/>
      <c r="AV25" s="298"/>
      <c r="AW25" s="293"/>
      <c r="AX25" s="294"/>
      <c r="AY25" s="294"/>
      <c r="AZ25" s="294"/>
      <c r="BA25" s="294"/>
      <c r="BB25" s="294"/>
      <c r="BC25" s="299"/>
      <c r="BD25" s="300"/>
      <c r="BE25" s="301"/>
      <c r="BF25" s="280"/>
      <c r="BG25" s="281"/>
      <c r="BH25" s="281"/>
      <c r="BI25" s="281"/>
      <c r="BJ25" s="281"/>
      <c r="BK25" s="282"/>
      <c r="BL25" s="278" t="str">
        <f t="shared" si="0"/>
        <v xml:space="preserve"> </v>
      </c>
      <c r="BM25" s="279"/>
      <c r="BN25" s="279"/>
      <c r="BO25" s="279"/>
      <c r="BP25" s="279"/>
      <c r="BQ25" s="279"/>
      <c r="BR25" s="280"/>
      <c r="BS25" s="281"/>
      <c r="BT25" s="281"/>
      <c r="BU25" s="281"/>
      <c r="BV25" s="281"/>
      <c r="BW25" s="282"/>
      <c r="BY25" s="19">
        <f t="shared" si="1"/>
        <v>0</v>
      </c>
      <c r="BZ25" s="20">
        <f t="shared" si="2"/>
        <v>1</v>
      </c>
      <c r="CA25" s="3">
        <f t="shared" si="3"/>
        <v>1</v>
      </c>
      <c r="CC25" s="40">
        <f t="shared" si="4"/>
        <v>0</v>
      </c>
      <c r="CD25" s="41">
        <f t="shared" si="5"/>
        <v>0</v>
      </c>
    </row>
    <row r="26" spans="2:82" ht="18.95" customHeight="1">
      <c r="B26" s="283"/>
      <c r="C26" s="284"/>
      <c r="D26" s="284"/>
      <c r="E26" s="284"/>
      <c r="F26" s="284"/>
      <c r="G26" s="285"/>
      <c r="H26" s="286"/>
      <c r="I26" s="287"/>
      <c r="J26" s="287"/>
      <c r="K26" s="287"/>
      <c r="L26" s="287"/>
      <c r="M26" s="287"/>
      <c r="N26" s="288"/>
      <c r="O26" s="289"/>
      <c r="P26" s="289"/>
      <c r="Q26" s="289"/>
      <c r="R26" s="289"/>
      <c r="S26" s="289"/>
      <c r="T26" s="289"/>
      <c r="U26" s="289"/>
      <c r="V26" s="289"/>
      <c r="W26" s="289"/>
      <c r="X26" s="289"/>
      <c r="Y26" s="289"/>
      <c r="Z26" s="289"/>
      <c r="AA26" s="290"/>
      <c r="AB26" s="291"/>
      <c r="AC26" s="289"/>
      <c r="AD26" s="289"/>
      <c r="AE26" s="289"/>
      <c r="AF26" s="289"/>
      <c r="AG26" s="289"/>
      <c r="AH26" s="289"/>
      <c r="AI26" s="289"/>
      <c r="AJ26" s="289"/>
      <c r="AK26" s="289"/>
      <c r="AL26" s="289"/>
      <c r="AM26" s="292"/>
      <c r="AN26" s="293"/>
      <c r="AO26" s="294"/>
      <c r="AP26" s="294"/>
      <c r="AQ26" s="294"/>
      <c r="AR26" s="294"/>
      <c r="AS26" s="295"/>
      <c r="AT26" s="296"/>
      <c r="AU26" s="297"/>
      <c r="AV26" s="298"/>
      <c r="AW26" s="293"/>
      <c r="AX26" s="294"/>
      <c r="AY26" s="294"/>
      <c r="AZ26" s="294"/>
      <c r="BA26" s="294"/>
      <c r="BB26" s="294"/>
      <c r="BC26" s="299"/>
      <c r="BD26" s="300"/>
      <c r="BE26" s="301"/>
      <c r="BF26" s="280"/>
      <c r="BG26" s="281"/>
      <c r="BH26" s="281"/>
      <c r="BI26" s="281"/>
      <c r="BJ26" s="281"/>
      <c r="BK26" s="282"/>
      <c r="BL26" s="278" t="str">
        <f t="shared" si="0"/>
        <v xml:space="preserve"> </v>
      </c>
      <c r="BM26" s="279"/>
      <c r="BN26" s="279"/>
      <c r="BO26" s="279"/>
      <c r="BP26" s="279"/>
      <c r="BQ26" s="279"/>
      <c r="BR26" s="280"/>
      <c r="BS26" s="281"/>
      <c r="BT26" s="281"/>
      <c r="BU26" s="281"/>
      <c r="BV26" s="281"/>
      <c r="BW26" s="282"/>
      <c r="BY26" s="19">
        <f t="shared" si="1"/>
        <v>0</v>
      </c>
      <c r="BZ26" s="20">
        <f t="shared" si="2"/>
        <v>1</v>
      </c>
      <c r="CA26" s="3">
        <f t="shared" si="3"/>
        <v>1</v>
      </c>
      <c r="CC26" s="40">
        <f t="shared" si="4"/>
        <v>0</v>
      </c>
      <c r="CD26" s="41">
        <f t="shared" si="5"/>
        <v>0</v>
      </c>
    </row>
    <row r="27" spans="2:82" ht="18.95" customHeight="1">
      <c r="B27" s="283"/>
      <c r="C27" s="284"/>
      <c r="D27" s="284"/>
      <c r="E27" s="284"/>
      <c r="F27" s="284"/>
      <c r="G27" s="285"/>
      <c r="H27" s="286"/>
      <c r="I27" s="287"/>
      <c r="J27" s="287"/>
      <c r="K27" s="287"/>
      <c r="L27" s="287"/>
      <c r="M27" s="287"/>
      <c r="N27" s="288"/>
      <c r="O27" s="289"/>
      <c r="P27" s="289"/>
      <c r="Q27" s="289"/>
      <c r="R27" s="289"/>
      <c r="S27" s="289"/>
      <c r="T27" s="289"/>
      <c r="U27" s="289"/>
      <c r="V27" s="289"/>
      <c r="W27" s="289"/>
      <c r="X27" s="289"/>
      <c r="Y27" s="289"/>
      <c r="Z27" s="289"/>
      <c r="AA27" s="290"/>
      <c r="AB27" s="291"/>
      <c r="AC27" s="289"/>
      <c r="AD27" s="289"/>
      <c r="AE27" s="289"/>
      <c r="AF27" s="289"/>
      <c r="AG27" s="289"/>
      <c r="AH27" s="289"/>
      <c r="AI27" s="289"/>
      <c r="AJ27" s="289"/>
      <c r="AK27" s="289"/>
      <c r="AL27" s="289"/>
      <c r="AM27" s="292"/>
      <c r="AN27" s="293"/>
      <c r="AO27" s="294"/>
      <c r="AP27" s="294"/>
      <c r="AQ27" s="294"/>
      <c r="AR27" s="294"/>
      <c r="AS27" s="295"/>
      <c r="AT27" s="296"/>
      <c r="AU27" s="297"/>
      <c r="AV27" s="298"/>
      <c r="AW27" s="293"/>
      <c r="AX27" s="294"/>
      <c r="AY27" s="294"/>
      <c r="AZ27" s="294"/>
      <c r="BA27" s="294"/>
      <c r="BB27" s="294"/>
      <c r="BC27" s="299"/>
      <c r="BD27" s="300"/>
      <c r="BE27" s="301"/>
      <c r="BF27" s="280"/>
      <c r="BG27" s="281"/>
      <c r="BH27" s="281"/>
      <c r="BI27" s="281"/>
      <c r="BJ27" s="281"/>
      <c r="BK27" s="282"/>
      <c r="BL27" s="278" t="str">
        <f t="shared" si="0"/>
        <v xml:space="preserve"> </v>
      </c>
      <c r="BM27" s="279"/>
      <c r="BN27" s="279"/>
      <c r="BO27" s="279"/>
      <c r="BP27" s="279"/>
      <c r="BQ27" s="279"/>
      <c r="BR27" s="280"/>
      <c r="BS27" s="281"/>
      <c r="BT27" s="281"/>
      <c r="BU27" s="281"/>
      <c r="BV27" s="281"/>
      <c r="BW27" s="282"/>
      <c r="BY27" s="19">
        <f t="shared" si="1"/>
        <v>0</v>
      </c>
      <c r="BZ27" s="20">
        <f t="shared" si="2"/>
        <v>1</v>
      </c>
      <c r="CA27" s="3">
        <f t="shared" si="3"/>
        <v>1</v>
      </c>
      <c r="CC27" s="40">
        <f t="shared" si="4"/>
        <v>0</v>
      </c>
      <c r="CD27" s="41">
        <f t="shared" si="5"/>
        <v>0</v>
      </c>
    </row>
    <row r="28" spans="2:82" ht="18.95" customHeight="1">
      <c r="B28" s="283"/>
      <c r="C28" s="284"/>
      <c r="D28" s="284"/>
      <c r="E28" s="284"/>
      <c r="F28" s="284"/>
      <c r="G28" s="285"/>
      <c r="H28" s="286"/>
      <c r="I28" s="287"/>
      <c r="J28" s="287"/>
      <c r="K28" s="287"/>
      <c r="L28" s="287"/>
      <c r="M28" s="287"/>
      <c r="N28" s="288"/>
      <c r="O28" s="289"/>
      <c r="P28" s="289"/>
      <c r="Q28" s="289"/>
      <c r="R28" s="289"/>
      <c r="S28" s="289"/>
      <c r="T28" s="289"/>
      <c r="U28" s="289"/>
      <c r="V28" s="289"/>
      <c r="W28" s="289"/>
      <c r="X28" s="289"/>
      <c r="Y28" s="289"/>
      <c r="Z28" s="289"/>
      <c r="AA28" s="290"/>
      <c r="AB28" s="291"/>
      <c r="AC28" s="289"/>
      <c r="AD28" s="289"/>
      <c r="AE28" s="289"/>
      <c r="AF28" s="289"/>
      <c r="AG28" s="289"/>
      <c r="AH28" s="289"/>
      <c r="AI28" s="289"/>
      <c r="AJ28" s="289"/>
      <c r="AK28" s="289"/>
      <c r="AL28" s="289"/>
      <c r="AM28" s="292"/>
      <c r="AN28" s="293"/>
      <c r="AO28" s="294"/>
      <c r="AP28" s="294"/>
      <c r="AQ28" s="294"/>
      <c r="AR28" s="294"/>
      <c r="AS28" s="295"/>
      <c r="AT28" s="296"/>
      <c r="AU28" s="297"/>
      <c r="AV28" s="298"/>
      <c r="AW28" s="293"/>
      <c r="AX28" s="294"/>
      <c r="AY28" s="294"/>
      <c r="AZ28" s="294"/>
      <c r="BA28" s="294"/>
      <c r="BB28" s="294"/>
      <c r="BC28" s="299"/>
      <c r="BD28" s="300"/>
      <c r="BE28" s="301"/>
      <c r="BF28" s="280"/>
      <c r="BG28" s="281"/>
      <c r="BH28" s="281"/>
      <c r="BI28" s="281"/>
      <c r="BJ28" s="281"/>
      <c r="BK28" s="282"/>
      <c r="BL28" s="278" t="str">
        <f t="shared" si="0"/>
        <v xml:space="preserve"> </v>
      </c>
      <c r="BM28" s="279"/>
      <c r="BN28" s="279"/>
      <c r="BO28" s="279"/>
      <c r="BP28" s="279"/>
      <c r="BQ28" s="279"/>
      <c r="BR28" s="280"/>
      <c r="BS28" s="281"/>
      <c r="BT28" s="281"/>
      <c r="BU28" s="281"/>
      <c r="BV28" s="281"/>
      <c r="BW28" s="282"/>
      <c r="BY28" s="19">
        <f t="shared" si="1"/>
        <v>0</v>
      </c>
      <c r="BZ28" s="20">
        <f t="shared" si="2"/>
        <v>1</v>
      </c>
      <c r="CA28" s="3">
        <f t="shared" si="3"/>
        <v>1</v>
      </c>
      <c r="CC28" s="40">
        <f t="shared" si="4"/>
        <v>0</v>
      </c>
      <c r="CD28" s="41">
        <f t="shared" si="5"/>
        <v>0</v>
      </c>
    </row>
    <row r="29" spans="2:82" ht="18.95" customHeight="1">
      <c r="B29" s="283"/>
      <c r="C29" s="284"/>
      <c r="D29" s="284"/>
      <c r="E29" s="284"/>
      <c r="F29" s="284"/>
      <c r="G29" s="285"/>
      <c r="H29" s="286"/>
      <c r="I29" s="287"/>
      <c r="J29" s="287"/>
      <c r="K29" s="287"/>
      <c r="L29" s="287"/>
      <c r="M29" s="287"/>
      <c r="N29" s="288"/>
      <c r="O29" s="289"/>
      <c r="P29" s="289"/>
      <c r="Q29" s="289"/>
      <c r="R29" s="289"/>
      <c r="S29" s="289"/>
      <c r="T29" s="289"/>
      <c r="U29" s="289"/>
      <c r="V29" s="289"/>
      <c r="W29" s="289"/>
      <c r="X29" s="289"/>
      <c r="Y29" s="289"/>
      <c r="Z29" s="289"/>
      <c r="AA29" s="290"/>
      <c r="AB29" s="291"/>
      <c r="AC29" s="289"/>
      <c r="AD29" s="289"/>
      <c r="AE29" s="289"/>
      <c r="AF29" s="289"/>
      <c r="AG29" s="289"/>
      <c r="AH29" s="289"/>
      <c r="AI29" s="289"/>
      <c r="AJ29" s="289"/>
      <c r="AK29" s="289"/>
      <c r="AL29" s="289"/>
      <c r="AM29" s="292"/>
      <c r="AN29" s="293"/>
      <c r="AO29" s="294"/>
      <c r="AP29" s="294"/>
      <c r="AQ29" s="294"/>
      <c r="AR29" s="294"/>
      <c r="AS29" s="295"/>
      <c r="AT29" s="296"/>
      <c r="AU29" s="297"/>
      <c r="AV29" s="298"/>
      <c r="AW29" s="293"/>
      <c r="AX29" s="294"/>
      <c r="AY29" s="294"/>
      <c r="AZ29" s="294"/>
      <c r="BA29" s="294"/>
      <c r="BB29" s="294"/>
      <c r="BC29" s="299"/>
      <c r="BD29" s="300"/>
      <c r="BE29" s="301"/>
      <c r="BF29" s="280"/>
      <c r="BG29" s="281"/>
      <c r="BH29" s="281"/>
      <c r="BI29" s="281"/>
      <c r="BJ29" s="281"/>
      <c r="BK29" s="282"/>
      <c r="BL29" s="278" t="str">
        <f t="shared" si="0"/>
        <v xml:space="preserve"> </v>
      </c>
      <c r="BM29" s="279"/>
      <c r="BN29" s="279"/>
      <c r="BO29" s="279"/>
      <c r="BP29" s="279"/>
      <c r="BQ29" s="279"/>
      <c r="BR29" s="280"/>
      <c r="BS29" s="281"/>
      <c r="BT29" s="281"/>
      <c r="BU29" s="281"/>
      <c r="BV29" s="281"/>
      <c r="BW29" s="282"/>
      <c r="BY29" s="19">
        <f t="shared" si="1"/>
        <v>0</v>
      </c>
      <c r="BZ29" s="20">
        <f t="shared" si="2"/>
        <v>1</v>
      </c>
      <c r="CA29" s="3">
        <f t="shared" si="3"/>
        <v>1</v>
      </c>
      <c r="CC29" s="40">
        <f t="shared" si="4"/>
        <v>0</v>
      </c>
      <c r="CD29" s="41">
        <f t="shared" si="5"/>
        <v>0</v>
      </c>
    </row>
    <row r="30" spans="2:82" ht="18.95" customHeight="1">
      <c r="B30" s="283"/>
      <c r="C30" s="284"/>
      <c r="D30" s="284"/>
      <c r="E30" s="284"/>
      <c r="F30" s="284"/>
      <c r="G30" s="285"/>
      <c r="H30" s="286"/>
      <c r="I30" s="287"/>
      <c r="J30" s="287"/>
      <c r="K30" s="287"/>
      <c r="L30" s="287"/>
      <c r="M30" s="287"/>
      <c r="N30" s="288"/>
      <c r="O30" s="289"/>
      <c r="P30" s="289"/>
      <c r="Q30" s="289"/>
      <c r="R30" s="289"/>
      <c r="S30" s="289"/>
      <c r="T30" s="289"/>
      <c r="U30" s="289"/>
      <c r="V30" s="289"/>
      <c r="W30" s="289"/>
      <c r="X30" s="289"/>
      <c r="Y30" s="289"/>
      <c r="Z30" s="289"/>
      <c r="AA30" s="290"/>
      <c r="AB30" s="291"/>
      <c r="AC30" s="289"/>
      <c r="AD30" s="289"/>
      <c r="AE30" s="289"/>
      <c r="AF30" s="289"/>
      <c r="AG30" s="289"/>
      <c r="AH30" s="289"/>
      <c r="AI30" s="289"/>
      <c r="AJ30" s="289"/>
      <c r="AK30" s="289"/>
      <c r="AL30" s="289"/>
      <c r="AM30" s="292"/>
      <c r="AN30" s="293"/>
      <c r="AO30" s="294"/>
      <c r="AP30" s="294"/>
      <c r="AQ30" s="294"/>
      <c r="AR30" s="294"/>
      <c r="AS30" s="295"/>
      <c r="AT30" s="296"/>
      <c r="AU30" s="297"/>
      <c r="AV30" s="298"/>
      <c r="AW30" s="293"/>
      <c r="AX30" s="294"/>
      <c r="AY30" s="294"/>
      <c r="AZ30" s="294"/>
      <c r="BA30" s="294"/>
      <c r="BB30" s="294"/>
      <c r="BC30" s="299"/>
      <c r="BD30" s="300"/>
      <c r="BE30" s="301"/>
      <c r="BF30" s="280"/>
      <c r="BG30" s="281"/>
      <c r="BH30" s="281"/>
      <c r="BI30" s="281"/>
      <c r="BJ30" s="281"/>
      <c r="BK30" s="282"/>
      <c r="BL30" s="278" t="str">
        <f t="shared" si="0"/>
        <v xml:space="preserve"> </v>
      </c>
      <c r="BM30" s="279"/>
      <c r="BN30" s="279"/>
      <c r="BO30" s="279"/>
      <c r="BP30" s="279"/>
      <c r="BQ30" s="279"/>
      <c r="BR30" s="280"/>
      <c r="BS30" s="281"/>
      <c r="BT30" s="281"/>
      <c r="BU30" s="281"/>
      <c r="BV30" s="281"/>
      <c r="BW30" s="282"/>
      <c r="BY30" s="19">
        <f t="shared" si="1"/>
        <v>0</v>
      </c>
      <c r="BZ30" s="20">
        <f t="shared" si="2"/>
        <v>1</v>
      </c>
      <c r="CA30" s="3">
        <f t="shared" si="3"/>
        <v>1</v>
      </c>
      <c r="CC30" s="40">
        <f t="shared" si="4"/>
        <v>0</v>
      </c>
      <c r="CD30" s="41">
        <f t="shared" si="5"/>
        <v>0</v>
      </c>
    </row>
    <row r="31" spans="2:82" ht="18.95" customHeight="1">
      <c r="B31" s="283"/>
      <c r="C31" s="284"/>
      <c r="D31" s="284"/>
      <c r="E31" s="284"/>
      <c r="F31" s="284"/>
      <c r="G31" s="285"/>
      <c r="H31" s="286"/>
      <c r="I31" s="287"/>
      <c r="J31" s="287"/>
      <c r="K31" s="287"/>
      <c r="L31" s="287"/>
      <c r="M31" s="287"/>
      <c r="N31" s="288"/>
      <c r="O31" s="289"/>
      <c r="P31" s="289"/>
      <c r="Q31" s="289"/>
      <c r="R31" s="289"/>
      <c r="S31" s="289"/>
      <c r="T31" s="289"/>
      <c r="U31" s="289"/>
      <c r="V31" s="289"/>
      <c r="W31" s="289"/>
      <c r="X31" s="289"/>
      <c r="Y31" s="289"/>
      <c r="Z31" s="289"/>
      <c r="AA31" s="290"/>
      <c r="AB31" s="291"/>
      <c r="AC31" s="289"/>
      <c r="AD31" s="289"/>
      <c r="AE31" s="289"/>
      <c r="AF31" s="289"/>
      <c r="AG31" s="289"/>
      <c r="AH31" s="289"/>
      <c r="AI31" s="289"/>
      <c r="AJ31" s="289"/>
      <c r="AK31" s="289"/>
      <c r="AL31" s="289"/>
      <c r="AM31" s="292"/>
      <c r="AN31" s="293"/>
      <c r="AO31" s="294"/>
      <c r="AP31" s="294"/>
      <c r="AQ31" s="294"/>
      <c r="AR31" s="294"/>
      <c r="AS31" s="295"/>
      <c r="AT31" s="296"/>
      <c r="AU31" s="297"/>
      <c r="AV31" s="298"/>
      <c r="AW31" s="293"/>
      <c r="AX31" s="294"/>
      <c r="AY31" s="294"/>
      <c r="AZ31" s="294"/>
      <c r="BA31" s="294"/>
      <c r="BB31" s="294"/>
      <c r="BC31" s="299"/>
      <c r="BD31" s="300"/>
      <c r="BE31" s="301"/>
      <c r="BF31" s="280"/>
      <c r="BG31" s="281"/>
      <c r="BH31" s="281"/>
      <c r="BI31" s="281"/>
      <c r="BJ31" s="281"/>
      <c r="BK31" s="282"/>
      <c r="BL31" s="278" t="str">
        <f t="shared" si="0"/>
        <v xml:space="preserve"> </v>
      </c>
      <c r="BM31" s="279"/>
      <c r="BN31" s="279"/>
      <c r="BO31" s="279"/>
      <c r="BP31" s="279"/>
      <c r="BQ31" s="279"/>
      <c r="BR31" s="280"/>
      <c r="BS31" s="281"/>
      <c r="BT31" s="281"/>
      <c r="BU31" s="281"/>
      <c r="BV31" s="281"/>
      <c r="BW31" s="282"/>
      <c r="BY31" s="19">
        <f t="shared" si="1"/>
        <v>0</v>
      </c>
      <c r="BZ31" s="20">
        <f t="shared" si="2"/>
        <v>1</v>
      </c>
      <c r="CA31" s="3">
        <f t="shared" si="3"/>
        <v>1</v>
      </c>
      <c r="CC31" s="40">
        <f t="shared" si="4"/>
        <v>0</v>
      </c>
      <c r="CD31" s="41">
        <f t="shared" si="5"/>
        <v>0</v>
      </c>
    </row>
    <row r="32" spans="2:82" ht="18.95" customHeight="1">
      <c r="B32" s="283"/>
      <c r="C32" s="284"/>
      <c r="D32" s="284"/>
      <c r="E32" s="284"/>
      <c r="F32" s="284"/>
      <c r="G32" s="285"/>
      <c r="H32" s="286"/>
      <c r="I32" s="287"/>
      <c r="J32" s="287"/>
      <c r="K32" s="287"/>
      <c r="L32" s="287"/>
      <c r="M32" s="287"/>
      <c r="N32" s="288"/>
      <c r="O32" s="289"/>
      <c r="P32" s="289"/>
      <c r="Q32" s="289"/>
      <c r="R32" s="289"/>
      <c r="S32" s="289"/>
      <c r="T32" s="289"/>
      <c r="U32" s="289"/>
      <c r="V32" s="289"/>
      <c r="W32" s="289"/>
      <c r="X32" s="289"/>
      <c r="Y32" s="289"/>
      <c r="Z32" s="289"/>
      <c r="AA32" s="290"/>
      <c r="AB32" s="291"/>
      <c r="AC32" s="289"/>
      <c r="AD32" s="289"/>
      <c r="AE32" s="289"/>
      <c r="AF32" s="289"/>
      <c r="AG32" s="289"/>
      <c r="AH32" s="289"/>
      <c r="AI32" s="289"/>
      <c r="AJ32" s="289"/>
      <c r="AK32" s="289"/>
      <c r="AL32" s="289"/>
      <c r="AM32" s="292"/>
      <c r="AN32" s="293"/>
      <c r="AO32" s="294"/>
      <c r="AP32" s="294"/>
      <c r="AQ32" s="294"/>
      <c r="AR32" s="294"/>
      <c r="AS32" s="295"/>
      <c r="AT32" s="296"/>
      <c r="AU32" s="297"/>
      <c r="AV32" s="298"/>
      <c r="AW32" s="293"/>
      <c r="AX32" s="294"/>
      <c r="AY32" s="294"/>
      <c r="AZ32" s="294"/>
      <c r="BA32" s="294"/>
      <c r="BB32" s="294"/>
      <c r="BC32" s="299"/>
      <c r="BD32" s="300"/>
      <c r="BE32" s="301"/>
      <c r="BF32" s="280"/>
      <c r="BG32" s="281"/>
      <c r="BH32" s="281"/>
      <c r="BI32" s="281"/>
      <c r="BJ32" s="281"/>
      <c r="BK32" s="282"/>
      <c r="BL32" s="278" t="str">
        <f t="shared" si="0"/>
        <v xml:space="preserve"> </v>
      </c>
      <c r="BM32" s="279"/>
      <c r="BN32" s="279"/>
      <c r="BO32" s="279"/>
      <c r="BP32" s="279"/>
      <c r="BQ32" s="279"/>
      <c r="BR32" s="280"/>
      <c r="BS32" s="281"/>
      <c r="BT32" s="281"/>
      <c r="BU32" s="281"/>
      <c r="BV32" s="281"/>
      <c r="BW32" s="282"/>
      <c r="BY32" s="19">
        <f t="shared" si="1"/>
        <v>0</v>
      </c>
      <c r="BZ32" s="20">
        <f t="shared" si="2"/>
        <v>1</v>
      </c>
      <c r="CA32" s="3">
        <f t="shared" si="3"/>
        <v>1</v>
      </c>
      <c r="CC32" s="40">
        <f t="shared" si="4"/>
        <v>0</v>
      </c>
      <c r="CD32" s="41">
        <f t="shared" si="5"/>
        <v>0</v>
      </c>
    </row>
    <row r="33" spans="2:82" ht="18.95" customHeight="1">
      <c r="B33" s="283"/>
      <c r="C33" s="284"/>
      <c r="D33" s="284"/>
      <c r="E33" s="284"/>
      <c r="F33" s="284"/>
      <c r="G33" s="285"/>
      <c r="H33" s="286"/>
      <c r="I33" s="287"/>
      <c r="J33" s="287"/>
      <c r="K33" s="287"/>
      <c r="L33" s="287"/>
      <c r="M33" s="287"/>
      <c r="N33" s="288"/>
      <c r="O33" s="289"/>
      <c r="P33" s="289"/>
      <c r="Q33" s="289"/>
      <c r="R33" s="289"/>
      <c r="S33" s="289"/>
      <c r="T33" s="289"/>
      <c r="U33" s="289"/>
      <c r="V33" s="289"/>
      <c r="W33" s="289"/>
      <c r="X33" s="289"/>
      <c r="Y33" s="289"/>
      <c r="Z33" s="289"/>
      <c r="AA33" s="290"/>
      <c r="AB33" s="291"/>
      <c r="AC33" s="289"/>
      <c r="AD33" s="289"/>
      <c r="AE33" s="289"/>
      <c r="AF33" s="289"/>
      <c r="AG33" s="289"/>
      <c r="AH33" s="289"/>
      <c r="AI33" s="289"/>
      <c r="AJ33" s="289"/>
      <c r="AK33" s="289"/>
      <c r="AL33" s="289"/>
      <c r="AM33" s="292"/>
      <c r="AN33" s="293"/>
      <c r="AO33" s="294"/>
      <c r="AP33" s="294"/>
      <c r="AQ33" s="294"/>
      <c r="AR33" s="294"/>
      <c r="AS33" s="295"/>
      <c r="AT33" s="296"/>
      <c r="AU33" s="297"/>
      <c r="AV33" s="298"/>
      <c r="AW33" s="293"/>
      <c r="AX33" s="294"/>
      <c r="AY33" s="294"/>
      <c r="AZ33" s="294"/>
      <c r="BA33" s="294"/>
      <c r="BB33" s="294"/>
      <c r="BC33" s="299"/>
      <c r="BD33" s="300"/>
      <c r="BE33" s="301"/>
      <c r="BF33" s="280"/>
      <c r="BG33" s="281"/>
      <c r="BH33" s="281"/>
      <c r="BI33" s="281"/>
      <c r="BJ33" s="281"/>
      <c r="BK33" s="282"/>
      <c r="BL33" s="278" t="str">
        <f t="shared" si="0"/>
        <v xml:space="preserve"> </v>
      </c>
      <c r="BM33" s="279"/>
      <c r="BN33" s="279"/>
      <c r="BO33" s="279"/>
      <c r="BP33" s="279"/>
      <c r="BQ33" s="279"/>
      <c r="BR33" s="280"/>
      <c r="BS33" s="281"/>
      <c r="BT33" s="281"/>
      <c r="BU33" s="281"/>
      <c r="BV33" s="281"/>
      <c r="BW33" s="282"/>
      <c r="BY33" s="19">
        <f t="shared" si="1"/>
        <v>0</v>
      </c>
      <c r="BZ33" s="20">
        <f t="shared" si="2"/>
        <v>1</v>
      </c>
      <c r="CA33" s="3">
        <f t="shared" si="3"/>
        <v>1</v>
      </c>
      <c r="CC33" s="40">
        <f t="shared" si="4"/>
        <v>0</v>
      </c>
      <c r="CD33" s="41">
        <f t="shared" si="5"/>
        <v>0</v>
      </c>
    </row>
    <row r="34" spans="2:82" ht="18.95" customHeight="1" thickBot="1">
      <c r="B34" s="302"/>
      <c r="C34" s="303"/>
      <c r="D34" s="303"/>
      <c r="E34" s="303"/>
      <c r="F34" s="303"/>
      <c r="G34" s="304"/>
      <c r="H34" s="305"/>
      <c r="I34" s="306"/>
      <c r="J34" s="306"/>
      <c r="K34" s="306"/>
      <c r="L34" s="306"/>
      <c r="M34" s="306"/>
      <c r="N34" s="307"/>
      <c r="O34" s="308"/>
      <c r="P34" s="308"/>
      <c r="Q34" s="308"/>
      <c r="R34" s="308"/>
      <c r="S34" s="308"/>
      <c r="T34" s="308"/>
      <c r="U34" s="308"/>
      <c r="V34" s="308"/>
      <c r="W34" s="308"/>
      <c r="X34" s="308"/>
      <c r="Y34" s="308"/>
      <c r="Z34" s="308"/>
      <c r="AA34" s="309"/>
      <c r="AB34" s="310"/>
      <c r="AC34" s="311"/>
      <c r="AD34" s="311"/>
      <c r="AE34" s="311"/>
      <c r="AF34" s="311"/>
      <c r="AG34" s="311"/>
      <c r="AH34" s="311"/>
      <c r="AI34" s="311"/>
      <c r="AJ34" s="311"/>
      <c r="AK34" s="311"/>
      <c r="AL34" s="311"/>
      <c r="AM34" s="312"/>
      <c r="AN34" s="313"/>
      <c r="AO34" s="314"/>
      <c r="AP34" s="314"/>
      <c r="AQ34" s="314"/>
      <c r="AR34" s="314"/>
      <c r="AS34" s="315"/>
      <c r="AT34" s="316"/>
      <c r="AU34" s="317"/>
      <c r="AV34" s="318"/>
      <c r="AW34" s="319"/>
      <c r="AX34" s="320"/>
      <c r="AY34" s="320"/>
      <c r="AZ34" s="320"/>
      <c r="BA34" s="320"/>
      <c r="BB34" s="320"/>
      <c r="BC34" s="321"/>
      <c r="BD34" s="322"/>
      <c r="BE34" s="323"/>
      <c r="BF34" s="324"/>
      <c r="BG34" s="325"/>
      <c r="BH34" s="325"/>
      <c r="BI34" s="325"/>
      <c r="BJ34" s="325"/>
      <c r="BK34" s="326"/>
      <c r="BL34" s="327" t="str">
        <f t="shared" si="0"/>
        <v xml:space="preserve"> </v>
      </c>
      <c r="BM34" s="328"/>
      <c r="BN34" s="328"/>
      <c r="BO34" s="328"/>
      <c r="BP34" s="328"/>
      <c r="BQ34" s="328"/>
      <c r="BR34" s="324"/>
      <c r="BS34" s="325"/>
      <c r="BT34" s="325"/>
      <c r="BU34" s="325"/>
      <c r="BV34" s="325"/>
      <c r="BW34" s="326"/>
      <c r="BY34" s="19">
        <f t="shared" si="1"/>
        <v>0</v>
      </c>
      <c r="BZ34" s="20">
        <f t="shared" si="2"/>
        <v>1</v>
      </c>
      <c r="CA34" s="3">
        <f t="shared" si="3"/>
        <v>1</v>
      </c>
      <c r="CC34" s="42">
        <f t="shared" si="4"/>
        <v>0</v>
      </c>
      <c r="CD34" s="43">
        <f t="shared" si="5"/>
        <v>0</v>
      </c>
    </row>
    <row r="35" spans="2:82" ht="18.600000000000001" customHeight="1">
      <c r="BJ35" s="181" t="s">
        <v>20</v>
      </c>
      <c r="BK35" s="181"/>
      <c r="BL35" s="181"/>
      <c r="BM35" s="181"/>
      <c r="BN35" s="181"/>
      <c r="BO35" s="181"/>
      <c r="BP35" s="181"/>
      <c r="BQ35" s="181"/>
      <c r="BR35" s="50" t="str">
        <f ca="1">BX18</f>
        <v>0001-21923</v>
      </c>
      <c r="BS35" s="50"/>
      <c r="BT35" s="50"/>
      <c r="BU35" s="50"/>
      <c r="BV35" s="50"/>
      <c r="BW35" s="50"/>
    </row>
    <row r="36" spans="2:82">
      <c r="BY36" s="21">
        <f>COUNT(BC20:BE34)</f>
        <v>0</v>
      </c>
      <c r="BZ36" s="22" t="e">
        <f>LARGE(BC20:BE34,BY36)</f>
        <v>#NUM!</v>
      </c>
      <c r="CA36" s="23">
        <f>SUM(BY20:BY34)</f>
        <v>0</v>
      </c>
      <c r="CB36" s="3" t="s">
        <v>23</v>
      </c>
    </row>
    <row r="38" spans="2:82">
      <c r="BY38" s="182">
        <f>SUM(BL20:BP34)</f>
        <v>0</v>
      </c>
      <c r="BZ38" s="51"/>
      <c r="CA38" s="3" t="s">
        <v>34</v>
      </c>
    </row>
  </sheetData>
  <sheetProtection algorithmName="SHA-512" hashValue="YTS+721dE2QB5mSu/wQ/kg+LYcOa04jTza7lfmNk6/agVYi67rJFyJC9c37DNUJ1Iz1VPWKGbzT2O9OYQPJW0Q==" saltValue="gNmvCzq3LmMh+yQ0dKxTwg==" spinCount="100000" sheet="1"/>
  <mergeCells count="240">
    <mergeCell ref="BR23:BW23"/>
    <mergeCell ref="BR24:BW24"/>
    <mergeCell ref="BR25:BW25"/>
    <mergeCell ref="BR26:BW26"/>
    <mergeCell ref="BR27:BW27"/>
    <mergeCell ref="BR28:BW28"/>
    <mergeCell ref="BR29:BW29"/>
    <mergeCell ref="BR30:BW30"/>
    <mergeCell ref="BR31:BW31"/>
    <mergeCell ref="BC27:BE27"/>
    <mergeCell ref="BC28:BE28"/>
    <mergeCell ref="BC29:BE29"/>
    <mergeCell ref="BC30:BE30"/>
    <mergeCell ref="BC31:BE31"/>
    <mergeCell ref="BC32:BE32"/>
    <mergeCell ref="BL24:BQ24"/>
    <mergeCell ref="BL25:BQ25"/>
    <mergeCell ref="BL26:BQ26"/>
    <mergeCell ref="BL27:BQ27"/>
    <mergeCell ref="BL28:BQ28"/>
    <mergeCell ref="BL29:BQ29"/>
    <mergeCell ref="BL30:BQ30"/>
    <mergeCell ref="BL31:BQ31"/>
    <mergeCell ref="BL32:BQ32"/>
    <mergeCell ref="AB33:AM33"/>
    <mergeCell ref="AB34:AM34"/>
    <mergeCell ref="AW19:BB19"/>
    <mergeCell ref="AW20:BB20"/>
    <mergeCell ref="AW21:BB21"/>
    <mergeCell ref="AW22:BB22"/>
    <mergeCell ref="AW23:BB23"/>
    <mergeCell ref="AW24:BB24"/>
    <mergeCell ref="AW25:BB25"/>
    <mergeCell ref="AW26:BB26"/>
    <mergeCell ref="AW27:BB27"/>
    <mergeCell ref="AW28:BB28"/>
    <mergeCell ref="AW29:BB29"/>
    <mergeCell ref="AW30:BB30"/>
    <mergeCell ref="AW31:BB31"/>
    <mergeCell ref="AW32:BB32"/>
    <mergeCell ref="AW33:BB33"/>
    <mergeCell ref="AW34:BB34"/>
    <mergeCell ref="AB19:AM19"/>
    <mergeCell ref="AB24:AM24"/>
    <mergeCell ref="AB25:AM25"/>
    <mergeCell ref="AB26:AM26"/>
    <mergeCell ref="AB27:AM27"/>
    <mergeCell ref="AB28:AM28"/>
    <mergeCell ref="BY38:BZ38"/>
    <mergeCell ref="AN33:AS33"/>
    <mergeCell ref="AT33:AV33"/>
    <mergeCell ref="AN32:AS32"/>
    <mergeCell ref="AT32:AV32"/>
    <mergeCell ref="AN31:AS31"/>
    <mergeCell ref="AT31:AV31"/>
    <mergeCell ref="BF33:BK33"/>
    <mergeCell ref="AN34:AS34"/>
    <mergeCell ref="AT34:AV34"/>
    <mergeCell ref="BF34:BK34"/>
    <mergeCell ref="BF32:BK32"/>
    <mergeCell ref="BC33:BE33"/>
    <mergeCell ref="BC34:BE34"/>
    <mergeCell ref="BL33:BQ33"/>
    <mergeCell ref="BL34:BQ34"/>
    <mergeCell ref="AB29:AM29"/>
    <mergeCell ref="AB30:AM30"/>
    <mergeCell ref="AB31:AM31"/>
    <mergeCell ref="BR32:BW32"/>
    <mergeCell ref="BR33:BW33"/>
    <mergeCell ref="BR34:BW34"/>
    <mergeCell ref="BJ35:BQ35"/>
    <mergeCell ref="BR35:BW35"/>
    <mergeCell ref="Z12:AF12"/>
    <mergeCell ref="Z15:AF15"/>
    <mergeCell ref="Z16:AF16"/>
    <mergeCell ref="AG15:AO15"/>
    <mergeCell ref="AG16:AO16"/>
    <mergeCell ref="Z13:AF14"/>
    <mergeCell ref="BF31:BK31"/>
    <mergeCell ref="BF29:BK29"/>
    <mergeCell ref="AN30:AS30"/>
    <mergeCell ref="AT30:AV30"/>
    <mergeCell ref="BF30:BK30"/>
    <mergeCell ref="N19:AA19"/>
    <mergeCell ref="N20:AA20"/>
    <mergeCell ref="N21:AA21"/>
    <mergeCell ref="N22:AA22"/>
    <mergeCell ref="N23:AA23"/>
    <mergeCell ref="N24:AA24"/>
    <mergeCell ref="N25:AA25"/>
    <mergeCell ref="N26:AA26"/>
    <mergeCell ref="BF23:BK23"/>
    <mergeCell ref="BF21:BK21"/>
    <mergeCell ref="BF22:BK22"/>
    <mergeCell ref="BF19:BK19"/>
    <mergeCell ref="AN20:AS20"/>
    <mergeCell ref="AT20:AV20"/>
    <mergeCell ref="BC19:BE19"/>
    <mergeCell ref="BC20:BE20"/>
    <mergeCell ref="BC21:BE21"/>
    <mergeCell ref="BC22:BE22"/>
    <mergeCell ref="BC23:BE23"/>
    <mergeCell ref="AT26:AV26"/>
    <mergeCell ref="BF26:BK26"/>
    <mergeCell ref="BC24:BE24"/>
    <mergeCell ref="BC25:BE25"/>
    <mergeCell ref="BC26:BE26"/>
    <mergeCell ref="BL23:BQ23"/>
    <mergeCell ref="BR19:BW19"/>
    <mergeCell ref="BR20:BW20"/>
    <mergeCell ref="BR21:BW21"/>
    <mergeCell ref="BR22:BW22"/>
    <mergeCell ref="AN27:AS27"/>
    <mergeCell ref="AT27:AV27"/>
    <mergeCell ref="BF28:BK28"/>
    <mergeCell ref="AN29:AS29"/>
    <mergeCell ref="AT29:AV29"/>
    <mergeCell ref="AN28:AS28"/>
    <mergeCell ref="AT28:AV28"/>
    <mergeCell ref="AN21:AS21"/>
    <mergeCell ref="AN23:AS23"/>
    <mergeCell ref="AN19:AS19"/>
    <mergeCell ref="AN25:AS25"/>
    <mergeCell ref="AN24:AS24"/>
    <mergeCell ref="BF24:BK24"/>
    <mergeCell ref="BF27:BK27"/>
    <mergeCell ref="AT23:AV23"/>
    <mergeCell ref="AT25:AV25"/>
    <mergeCell ref="AT24:AV24"/>
    <mergeCell ref="BF25:BK25"/>
    <mergeCell ref="AN26:AS26"/>
    <mergeCell ref="AZ2:BF2"/>
    <mergeCell ref="N4:V4"/>
    <mergeCell ref="AZ6:BD6"/>
    <mergeCell ref="BE4:BW4"/>
    <mergeCell ref="AK7:AP7"/>
    <mergeCell ref="AE7:AJ7"/>
    <mergeCell ref="BU7:BW8"/>
    <mergeCell ref="Z1:AV2"/>
    <mergeCell ref="AZ5:BW5"/>
    <mergeCell ref="BE6:BW6"/>
    <mergeCell ref="AQ7:AV7"/>
    <mergeCell ref="Z7:AD7"/>
    <mergeCell ref="B7:V7"/>
    <mergeCell ref="B2:V3"/>
    <mergeCell ref="Z4:AV4"/>
    <mergeCell ref="Z5:AV5"/>
    <mergeCell ref="B4:M4"/>
    <mergeCell ref="B8:H10"/>
    <mergeCell ref="I9:O10"/>
    <mergeCell ref="P9:V10"/>
    <mergeCell ref="Z9:AV9"/>
    <mergeCell ref="BG2:BW2"/>
    <mergeCell ref="BH10:BN11"/>
    <mergeCell ref="AZ7:BT8"/>
    <mergeCell ref="H23:M23"/>
    <mergeCell ref="AB20:AM20"/>
    <mergeCell ref="AB21:AM21"/>
    <mergeCell ref="AB22:AM22"/>
    <mergeCell ref="AB23:AM23"/>
    <mergeCell ref="H24:M24"/>
    <mergeCell ref="H25:M25"/>
    <mergeCell ref="B5:M5"/>
    <mergeCell ref="I8:O8"/>
    <mergeCell ref="P8:V8"/>
    <mergeCell ref="N5:V5"/>
    <mergeCell ref="B19:G19"/>
    <mergeCell ref="B20:G20"/>
    <mergeCell ref="B21:G21"/>
    <mergeCell ref="B22:G22"/>
    <mergeCell ref="B23:G23"/>
    <mergeCell ref="B24:G24"/>
    <mergeCell ref="B25:G25"/>
    <mergeCell ref="B18:H18"/>
    <mergeCell ref="B15:V15"/>
    <mergeCell ref="B13:V14"/>
    <mergeCell ref="B11:V11"/>
    <mergeCell ref="B12:V12"/>
    <mergeCell ref="B16:V16"/>
    <mergeCell ref="BL21:BQ21"/>
    <mergeCell ref="BL22:BQ22"/>
    <mergeCell ref="Z10:AF11"/>
    <mergeCell ref="AP10:AV11"/>
    <mergeCell ref="AG12:AO12"/>
    <mergeCell ref="AG10:AO11"/>
    <mergeCell ref="AG13:AO14"/>
    <mergeCell ref="AP13:AV14"/>
    <mergeCell ref="H21:M21"/>
    <mergeCell ref="H22:M22"/>
    <mergeCell ref="B17:V17"/>
    <mergeCell ref="H19:M19"/>
    <mergeCell ref="H20:M20"/>
    <mergeCell ref="N29:AA29"/>
    <mergeCell ref="N30:AA30"/>
    <mergeCell ref="N31:AA31"/>
    <mergeCell ref="BH12:BN13"/>
    <mergeCell ref="AZ10:BG11"/>
    <mergeCell ref="AZ12:BG13"/>
    <mergeCell ref="BX18:BY18"/>
    <mergeCell ref="AZ3:BW3"/>
    <mergeCell ref="AN22:AS22"/>
    <mergeCell ref="AT22:AV22"/>
    <mergeCell ref="AZ4:BD4"/>
    <mergeCell ref="BO10:BW11"/>
    <mergeCell ref="BR18:BW18"/>
    <mergeCell ref="BJ18:BQ18"/>
    <mergeCell ref="AT21:AV21"/>
    <mergeCell ref="AT19:AV19"/>
    <mergeCell ref="AP12:AV12"/>
    <mergeCell ref="AP15:AV15"/>
    <mergeCell ref="AP16:AV16"/>
    <mergeCell ref="BO12:BW13"/>
    <mergeCell ref="AZ16:BW16"/>
    <mergeCell ref="BF20:BK20"/>
    <mergeCell ref="BL19:BQ19"/>
    <mergeCell ref="BL20:BQ20"/>
    <mergeCell ref="AB32:AM32"/>
    <mergeCell ref="B26:G26"/>
    <mergeCell ref="B27:G27"/>
    <mergeCell ref="H33:M33"/>
    <mergeCell ref="H34:M34"/>
    <mergeCell ref="N32:AA32"/>
    <mergeCell ref="N33:AA33"/>
    <mergeCell ref="N34:AA34"/>
    <mergeCell ref="B28:G28"/>
    <mergeCell ref="B29:G29"/>
    <mergeCell ref="B30:G30"/>
    <mergeCell ref="B31:G31"/>
    <mergeCell ref="B32:G32"/>
    <mergeCell ref="B33:G33"/>
    <mergeCell ref="B34:G34"/>
    <mergeCell ref="H26:M26"/>
    <mergeCell ref="H27:M27"/>
    <mergeCell ref="H28:M28"/>
    <mergeCell ref="H29:M29"/>
    <mergeCell ref="H30:M30"/>
    <mergeCell ref="H31:M31"/>
    <mergeCell ref="H32:M32"/>
    <mergeCell ref="N27:AA27"/>
    <mergeCell ref="N28:AA28"/>
  </mergeCells>
  <phoneticPr fontId="3"/>
  <conditionalFormatting sqref="B5:M5">
    <cfRule type="expression" dxfId="12" priority="1">
      <formula>$B$5&lt;13</formula>
    </cfRule>
  </conditionalFormatting>
  <conditionalFormatting sqref="H19:H34">
    <cfRule type="expression" dxfId="11" priority="5">
      <formula>$B$5=""</formula>
    </cfRule>
    <cfRule type="expression" dxfId="10" priority="6">
      <formula>$B$5&gt;2021/10/1</formula>
    </cfRule>
  </conditionalFormatting>
  <conditionalFormatting sqref="AN20:AS34 CC20:CC34">
    <cfRule type="expression" dxfId="9" priority="14">
      <formula>$BZ$18=TRUE</formula>
    </cfRule>
  </conditionalFormatting>
  <conditionalFormatting sqref="AP16:AV16">
    <cfRule type="expression" dxfId="8" priority="8">
      <formula>$AP$16="登録番号確認"</formula>
    </cfRule>
  </conditionalFormatting>
  <conditionalFormatting sqref="AW20:AW34 CD20:CD34">
    <cfRule type="expression" dxfId="7" priority="11">
      <formula>$CA$18=TRUE</formula>
    </cfRule>
  </conditionalFormatting>
  <conditionalFormatting sqref="BH12">
    <cfRule type="expression" dxfId="6" priority="13">
      <formula>$BH$12="確認"</formula>
    </cfRule>
  </conditionalFormatting>
  <dataValidations count="21">
    <dataValidation imeMode="on" allowBlank="1" showInputMessage="1" showErrorMessage="1" sqref="AU65291 AU130827 AU196363 AU261899 AU327435 AU392971 AU458507 AU524043 AU589579 AU655115 AU720651 AU786187 AU851723 AU917259 AU982795 AT65297:AT65299 AT130833:AT130835 AT196369:AT196371 AT261905:AT261907 AT327441:AT327443 AT392977:AT392979 AT458513:AT458515 AT524049:AT524051 AT589585:AT589587 AT655121:AT655123 AT720657:AT720659 AT786193:AT786195 AT851729:AT851731 AT917265:AT917267 AT982801:AT982803 AT65301:AT65303 AT130837:AT130839 AT196373:AT196375 AT261909:AT261911 AT327445:AT327447 AT392981:AT392983 AT458517:AT458519 AT524053:AT524055 AT589589:AT589591 AT655125:AT655127 AT720661:AT720663 AT786197:AT786199 AT851733:AT851735 AT917269:AT917271 AT982805:AT982807 AT65305:AT65307 AT130841:AT130843 AT196377:AT196379 AT261913:AT261915 AT327449:AT327451 AT392985:AT392987 AT458521:AT458523 AT524057:AT524059 AT589593:AT589595 AT655129:AT655131 AT720665:AT720667 AT786201:AT786203 AT851737:AT851739 AT917273:AT917275 AT982809:AT982811 AT65309:AT65311 AT130845:AT130847 AT196381:AT196383 AT261917:AT261919 AT327453:AT327455 AT392989:AT392991 AT458525:AT458527 AT524061:AT524063 AT589597:AT589599 AT655133:AT655135 AT720669:AT720671 AT786205:AT786207 AT851741:AT851743 AT917277:AT917279 AT982813:AT982815 AT65313:AT65315 AT130849:AT130851 AT196385:AT196387 AT261921:AT261923 AT327457:AT327459 AT392993:AT392995 AT458529:AT458531 AT524065:AT524067 AT589601:AT589603 AT655137:AT655139 AT720673:AT720675 AT786209:AT786211 AT851745:AT851747 AT917281:AT917283 AT982817:AT982819 AT65317:AT65319 AT130853:AT130855 AT196389:AT196391 AT261925:AT261927 AT327461:AT327463 AT392997:AT392999 AT458533:AT458535 AT524069:AT524071 AT589605:AT589607 AT655141:AT655143 AT720677:AT720679 AT786213:AT786215 AT851749:AT851751 AT917285:AT917287 AT982821:AT982823 AT65321:AT65323 AT130857:AT130859 AT196393:AT196395 AT261929:AT261931 AT327465:AT327467 AT393001:AT393003 AT458537:AT458539 AT524073:AT524075 AT589609:AT589611 AT655145:AT655147 AT720681:AT720683 AT786217:AT786219 AT851753:AT851755 AT917289:AT917291 AT982825:AT982827 AT65325:AT65327 AT130861:AT130863 AT196397:AT196399 AT261933:AT261935 AT327469:AT327471 AT393005:AT393007 AT458541:AT458543 AT524077:AT524079 AT589613:AT589615 AT655149:AT655151 AT720685:AT720687 AT786221:AT786223 AT851757:AT851759 AT917293:AT917295 AT982829:AT982831 AT65329:AT65331 AT130865:AT130867 AT196401:AT196403 AT261937:AT261939 AT327473:AT327475 AT393009:AT393011 AT458545:AT458547 AT524081:AT524083 AT589617:AT589619 AT655153:AT655155 AT720689:AT720691 AT786225:AT786227 AT851761:AT851763 AT917297:AT917299 AT982833:AT982835 AT65333:AT65335 AT130869:AT130871 AT196405:AT196407 AT261941:AT261943 AT327477:AT327479 AT393013:AT393015 AT458549:AT458551 AT524085:AT524087 AT589621:AT589623 AT655157:AT655159 AT720693:AT720695 AT786229:AT786231 AT851765:AT851767 AT917301:AT917303 AT982837:AT982839 AU65341 AU130877 AU196413 AU261949 AU327485 AU393021 AU458557 AU524093 AU589629 AU655165 AU720701 AU786237 AU851773 AU917309 AU982845 AT65347:AT65349 AT130883:AT130885 AT196419:AT196421 AT261955:AT261957 AT327491:AT327493 AT393027:AT393029 AT458563:AT458565 AT524099:AT524101 AT589635:AT589637 AT655171:AT655173 AT720707:AT720709 AT786243:AT786245 AT851779:AT851781 AT917315:AT917317 AT982851:AT982853 AT65351:AT65353 AT130887:AT130889 AT196423:AT196425 AT261959:AT261961 AT327495:AT327497 AT393031:AT393033 AT458567:AT458569 AT524103:AT524105 AT589639:AT589641 AT655175:AT655177 AT720711:AT720713 AT786247:AT786249 AT851783:AT851785 AT917319:AT917321 AT982855:AT982857 AT65355:AT65357 AT130891:AT130893 AT196427:AT196429 AT261963:AT261965 AT327499:AT327501 AT393035:AT393037 AT458571:AT458573 AT524107:AT524109 AT589643:AT589645 AT655179:AT655181 AT720715:AT720717 AT786251:AT786253 AT851787:AT851789 AT917323:AT917325 AT982859:AT982861 AT65359:AT65361 AT130895:AT130897 AT196431:AT196433 AT261967:AT261969 AT327503:AT327505 AT393039:AT393041 AT458575:AT458577 AT524111:AT524113 AT589647:AT589649 AT655183:AT655185 AT720719:AT720721 AT786255:AT786257 AT851791:AT851793 AT917327:AT917329 AT982863:AT982865 AT65363:AT65365 AT130899:AT130901 AT196435:AT196437 AT261971:AT261973 AT327507:AT327509 AT393043:AT393045 AT458579:AT458581 AT524115:AT524117 AT589651:AT589653 AT655187:AT655189 AT720723:AT720725 AT786259:AT786261 AT851795:AT851797 AT917331:AT917333 AT982867:AT982869 AT65367:AT65369 AT130903:AT130905 AT196439:AT196441 AT261975:AT261977 AT327511:AT327513 AT393047:AT393049 AT458583:AT458585 AT524119:AT524121 AT589655:AT589657 AT655191:AT655193 AT720727:AT720729 AT786263:AT786265 AT851799:AT851801 AT917335:AT917337 AT982871:AT982873 AT65371:AT65373 AT130907:AT130909 AT196443:AT196445 AT261979:AT261981 AT327515:AT327517 AT393051:AT393053 AT458587:AT458589 AT524123:AT524125 AT589659:AT589661 AT655195:AT655197 AT720731:AT720733 AT786267:AT786269 AT851803:AT851805 AT917339:AT917341 AT982875:AT982877 AT65375:AT65377 AT130911:AT130913 AT196447:AT196449 AT261983:AT261985 AT327519:AT327521 AT393055:AT393057 AT458591:AT458593 AT524127:AT524129 AT589663:AT589665 AT655199:AT655201 AT720735:AT720737 AT786271:AT786273 AT851807:AT851809 AT917343:AT917345 AT982879:AT982881 AT65379:AT65381 AT130915:AT130917 AT196451:AT196453 AT261987:AT261989 AT327523:AT327525 AT393059:AT393061 AT458595:AT458597 AT524131:AT524133 AT589667:AT589669 AT655203:AT655205 AT720739:AT720741 AT786275:AT786277 AT851811:AT851813 AT917347:AT917349 AT982883:AT982885 AT65383:AT65385 AT130919:AT130921 AT196455:AT196457 AT261991:AT261993 AT327527:AT327529 AT393063:AT393065 AT458599:AT458601 AT524135:AT524137 AT589671:AT589673 AT655207:AT655209 AT720743:AT720745 AT786279:AT786281 AT851815:AT851817 AT917351:AT917353 AT982887:AT982889 AT65433:AT65435 AT130969:AT130971 AT196505:AT196507 AT262041:AT262043 AT327577:AT327579 AT393113:AT393115 AT458649:AT458651 AT524185:AT524187 AT589721:AT589723 AT655257:AT655259 AT720793:AT720795 AT786329:AT786331 AT851865:AT851867 AT917401:AT917403 AT982937:AT982939 AT65397:AT65399 AT130933:AT130935 AT196469:AT196471 AT262005:AT262007 AT327541:AT327543 AT393077:AT393079 AT458613:AT458615 AT524149:AT524151 AT589685:AT589687 AT655221:AT655223 AT720757:AT720759 AT786293:AT786295 AT851829:AT851831 AT917365:AT917367 AT982901:AT982903 AT65401:AT65403 AT130937:AT130939 AT196473:AT196475 AT262009:AT262011 AT327545:AT327547 AT393081:AT393083 AT458617:AT458619 AT524153:AT524155 AT589689:AT589691 AT655225:AT655227 AT720761:AT720763 AT786297:AT786299 AT851833:AT851835 AT917369:AT917371 AT982905:AT982907 AT65405:AT65407 AT130941:AT130943 AT196477:AT196479 AT262013:AT262015 AT327549:AT327551 AT393085:AT393087 AT458621:AT458623 AT524157:AT524159 AT589693:AT589695 AT655229:AT655231 AT720765:AT720767 AT786301:AT786303 AT851837:AT851839 AT917373:AT917375 AT982909:AT982911 AT65409:AT65411 AT130945:AT130947 AT196481:AT196483 AT262017:AT262019 AT327553:AT327555 AT393089:AT393091 AT458625:AT458627 AT524161:AT524163 AT589697:AT589699 AT655233:AT655235 AT720769:AT720771 AT786305:AT786307 AT851841:AT851843 AT917377:AT917379 AT982913:AT982915 AT65413:AT65415 AT130949:AT130951 AT196485:AT196487 AT262021:AT262023 AT327557:AT327559 AT393093:AT393095 AT458629:AT458631 AT524165:AT524167 AT589701:AT589703 AT655237:AT655239 AT720773:AT720775 AT786309:AT786311 AT851845:AT851847 AT917381:AT917383 AT982917:AT982919 AT65417:AT65419 AT130953:AT130955 AT196489:AT196491 AT262025:AT262027 AT327561:AT327563 AT393097:AT393099 AT458633:AT458635 AT524169:AT524171 AT589705:AT589707 AT655241:AT655243 AT720777:AT720779 AT786313:AT786315 AT851849:AT851851 AT917385:AT917387 AT982921:AT982923 AT65421:AT65423 AT130957:AT130959 AT196493:AT196495 AT262029:AT262031 AT327565:AT327567 AT393101:AT393103 AT458637:AT458639 AT524173:AT524175 AT589709:AT589711 AT655245:AT655247 AT720781:AT720783 AT786317:AT786319 AT851853:AT851855 AT917389:AT917391 AT982925:AT982927 AT65425:AT65427 AT130961:AT130963 AT196497:AT196499 AT262033:AT262035 AT327569:AT327571 AT393105:AT393107 AT458641:AT458643 AT524177:AT524179 AT589713:AT589715 AT655249:AT655251 AT720785:AT720787 AT786321:AT786323 AT851857:AT851859 AT917393:AT917395 AT982929:AT982931 AT65429:AT65431 AT130965:AT130967 AT196501:AT196503 AT262037:AT262039 AT327573:AT327575 AT393109:AT393111 AT458645:AT458647 AT524181:AT524183 AT589717:AT589719 AT655253:AT655255 AT720789:AT720791 AT786325:AT786327 AT851861:AT851863 AT917397:AT917399 AT982933:AT982935 AU65391 AU130927 AU196463 AU261999 AU327535 AU393071 AU458607 AU524143 AU589679 AU655215 AU720751 AU786287 AU851823 AU917359 AU982895 X327488:AG327488 X393024:AG393024 X458560:AG458560 X524096:AG524096 X589632:AG589632 X655168:AG655168 X720704:AG720704 X786240:AG786240 X851776:AG851776 X917312:AG917312 X982848:AG982848 X65394:AG65394 X130930:AG130930 X196466:AG196466 X262002:AG262002 X327538:AG327538 X393074:AG393074 X458610:AG458610 X524146:AG524146 X589682:AG589682 X655218:AG655218 X720754:AG720754 X786290:AG786290 X851826:AG851826 X917362:AG917362 X982898:AG982898 X65294:AG65294 X130830:AG130830 X196366:AG196366 X261902:AG261902 X327438:AG327438 X392974:AG392974 X458510:AG458510 X524046:AG524046 X589582:AG589582 X655118:AG655118 X720654:AG720654 X786190:AG786190 X851726:AG851726 X917262:AG917262 X982798:AG982798 X65344:AG65344 X130880:AG130880 X196416:AG196416 X261952:AG261952"/>
    <dataValidation type="whole" imeMode="off" operator="greaterThan" allowBlank="1" showInputMessage="1" showErrorMessage="1" sqref="I65294 I130830 I196366 I261902 I327438 I392974 I458510 I524046 I589582 I655118 I720654 I786190 I851726 I917262 I982798 AH65294 AH130830 AH196366 AH261902 AH327438 AH392974 AH458510 AH524046 AH589582 AH655118 AH720654 AH786190 AH851726 AH917262 AH982798 I65344 I130880 I196416 I261952 I327488 I393024 I458560 I524096 I589632 I655168 I720704 I786240 I851776 I917312 I982848 I65394 I130930 I196466 I262002 I327538 I393074 I458610 I524146 I589682 I655218 I720754 I786290 I851826 I917362 I982898 AH17:AH18 AN17:AT18 AN917362:AT917362 AN851826:AT851826 AN786290:AT786290 AN720754:AT720754 AN655218:AT655218 AN589682:AT589682 AN524146:AT524146 AN458610:AT458610 AN393074:AT393074 AN327538:AT327538 AN262002:AT262002 AN196466:AT196466 AN130930:AT130930 AN65394:AT65394 AN982848:AT982848 AN917312:AT917312 AN851776:AT851776 AN786240:AT786240 AN720704:AT720704 AN655168:AT655168 AN589632:AT589632 AN524096:AT524096 AN458560:AT458560 AN393024:AT393024 AN327488:AT327488 AN261952:AT261952 AN196416:AT196416 AN130880:AT130880 AN65344:AT65344 AN982798:AT982798 AN917262:AT917262 AN851726:AT851726 AN786190:AT786190 AN720654:AT720654 AN655118:AT655118 AN589582:AT589582 AN524046:AT524046 AN458510:AT458510 AN392974:AT392974 AN327438:AT327438 AN261902:AT261902 AN196366:AT196366 AN130830:AT130830 AN65294:AT65294 AN982898:AT982898">
      <formula1>0</formula1>
    </dataValidation>
    <dataValidation type="decimal" imeMode="off" allowBlank="1" showInputMessage="1" showErrorMessage="1" sqref="AK65297 AK130833 AK196369 AK261905 AK327441 AK392977 AK458513 AK524049 AK589585 AK655121 AK720657 AK786193 AK851729 AK917265 AK982801 AK917401 AK65301 AK130837 AK196373 AK261909 AK327445 AK392981 AK458517 AK524053 AK589589 AK655125 AK720661 AK786197 AK851733 AK917269 AK982805 AK65305 AK130841 AK196377 AK261913 AK327449 AK392985 AK458521 AK524057 AK589593 AK655129 AK720665 AK786201 AK851737 AK917273 AK982809 AK65309 AK130845 AK196381 AK261917 AK327453 AK392989 AK458525 AK524061 AK589597 AK655133 AK720669 AK786205 AK851741 AK917277 AK982813 AK65313 AK130849 AK196385 AK261921 AK327457 AK392993 AK458529 AK524065 AK589601 AK655137 AK720673 AK786209 AK851745 AK917281 AK982817 AK65317 AK130853 AK196389 AK261925 AK327461 AK392997 AK458533 AK524069 AK589605 AK655141 AK720677 AK786213 AK851749 AK917285 AK982821 AK65321 AK130857 AK196393 AK261929 AK327465 AK393001 AK458537 AK524073 AK589609 AK655145 AK720681 AK786217 AK851753 AK917289 AK982825 AK65325 AK130861 AK196397 AK261933 AK327469 AK393005 AK458541 AK524077 AK589613 AK655149 AK720685 AK786221 AK851757 AK917293 AK982829 AK65329 AK130865 AK196401 AK261937 AK327473 AK393009 AK458545 AK524081 AK589617 AK655153 AK720689 AK786225 AK851761 AK917297 AK982833 AK982937 AK65333 AK130869 AK196405 AK261941 AK327477 AK393013 AK458549 AK524085 AK589621 AK655157 AK720693 AK786229 AK851765 AK917301 AK982837 AK65347 AK130883 AK196419 AK261955 AK327491 AK393027 AK458563 AK524099 AK589635 AK655171 AK720707 AK786243 AK851779 AK917315 AK982851 AK65351 AK130887 AK196423 AK261959 AK327495 AK393031 AK458567 AK524103 AK589639 AK655175 AK720711 AK786247 AK851783 AK917319 AK982855 AK65355 AK130891 AK196427 AK261963 AK327499 AK393035 AK458571 AK524107 AK589643 AK655179 AK720715 AK786251 AK851787 AK917323 AK982859 AK65359 AK130895 AK196431 AK261967 AK327503 AK393039 AK458575 AK524111 AK589647 AK655183 AK720719 AK786255 AK851791 AK917327 AK982863 AK65363 AK130899 AK196435 AK261971 AK327507 AK393043 AK458579 AK524115 AK589651 AK655187 AK720723 AK786259 AK851795 AK917331 AK982867 AK65367 AK130903 AK196439 AK261975 AK327511 AK393047 AK458583 AK524119 AK589655 AK655191 AK720727 AK786263 AK851799 AK917335 AK982871 AK65371 AK130907 AK196443 AK261979 AK327515 AK393051 AK458587 AK524123 AK589659 AK655195 AK720731 AK786267 AK851803 AK917339 AK982875 AK65375 AK130911 AK196447 AK261983 AK327519 AK393055 AK458591 AK524127 AK589663 AK655199 AK720735 AK786271 AK851807 AK917343 AK982879 AK65379 AK130915 AK196451 AK261987 AK327523 AK393059 AK458595 AK524131 AK589667 AK655203 AK720739 AK786275 AK851811 AK917347 AK982883 AK65383 AK130919 AK196455 AK261991 AK327527 AK393063 AK458599 AK524135 AK589671 AK655207 AK720743 AK786279 AK851815 AK917351 AK982887 AK65397 AK130933 AK196469 AK262005 AK327541 AK393077 AK458613 AK524149 AK589685 AK655221 AK720757 AK786293 AK851829 AK917365 AK982901 AK65401 AK130937 AK196473 AK262009 AK327545 AK393081 AK458617 AK524153 AK589689 AK655225 AK720761 AK786297 AK851833 AK917369 AK982905 AK65405 AK130941 AK196477 AK262013 AK327549 AK393085 AK458621 AK524157 AK589693 AK655229 AK720765 AK786301 AK851837 AK917373 AK982909 AK65409 AK130945 AK196481 AK262017 AK327553 AK393089 AK458625 AK524161 AK589697 AK655233 AK720769 AK786305 AK851841 AK917377 AK982913 AK65413 AK130949 AK196485 AK262021 AK327557 AK393093 AK458629 AK524165 AK589701 AK655237 AK720773 AK786309 AK851845 AK917381 AK982917 AK65417 AK130953 AK196489 AK262025 AK327561 AK393097 AK458633 AK524169 AK589705 AK655241 AK720777 AK786313 AK851849 AK917385 AK982921 AK65421 AK130957 AK196493 AK262029 AK327565 AK393101 AK458637 AK524173 AK589709 AK655245 AK720781 AK786317 AK851853 AK917389 AK982925 AK65425 AK130961 AK196497 AK262033 AK327569 AK393105 AK458641 AK524177 AK589713 AK655249 AK720785 AK786321 AK851857 AK917393 AK982929 AK65429 AK130965 AK196501 AK262037 AK327573 AK393109 AK458645 AK524181 AK589717 AK655253 AK720789 AK786325 AK851861 AK917397 AK982933 AK65433 AK130969 AK196505 AK262041 AK327577 AK393113 AK458649 AK524185 AK589721 AK655257 AK720793 AK786329 AK851865">
      <formula1>-99999999999</formula1>
      <formula2>99999999999</formula2>
    </dataValidation>
    <dataValidation type="decimal" imeMode="off" allowBlank="1" showInputMessage="1" showErrorMessage="1" sqref="BF20:BK34 BR20:BW34 AU458592:BI458593 CD20:CD34 BC20:BC34 AU65318:BI65319 AU130854:BI130855 AU196390:BI196391 AU982880:BI982881 AU65372:BI65373 AU130908:BI130909 AU196444:BI196445 AU261980:BI261981 AU327516:BI327517 AU393052:BI393053 AU458588:BI458589 AU524124:BI524125 AU589660:BI589661 AU655196:BI655197 AU720732:BI720733 AU786268:BI786269 AU851804:BI851805 AU917340:BI917341 AU982876:BI982877 AU65368:BI65369 AU130904:BI130905 AU196440:BI196441 AU261976:BI261977 AU327512:BI327513 AU393048:BI393049 AU458584:BI458585 AU524120:BI524121 AU589656:BI589657 AU655192:BI655193 AU720728:BI720729 AU786264:BI786265 AU851800:BI851801 AU917336:BI917337 AU982872:BI982873 AU65364:BI65365 AU130900:BI130901 AU196436:BI196437 AU261972:BI261973 AU327508:BI327509 AU393044:BI393045 AU458580:BI458581 AU524116:BI524117 AU589652:BI589653 AU655188:BI655189 AU720724:BI720725 AU786260:BI786261 AU851796:BI851797 AU917332:BI917333 AU982868:BI982869 AU65360:BI65361 AU130896:BI130897 AU196432:BI196433 AU261968:BI261969 AU327504:BI327505 AU393040:BI393041 AU458576:BI458577 AU524112:BI524113 AU589648:BI589649 AU655184:BI655185 AU720720:BI720721 AU786256:BI786257 AU851792:BI851793 AU917328:BI917329 AU982864:BI982865 AU65356:BI65357 AU130892:BI130893 AU196428:BI196429 AU261964:BI261965 AU327500:BI327501 AU393036:BI393037 AU458572:BI458573 AU524108:BI524109 AU589644:BI589645 AU655180:BI655181 AU720716:BI720717 AU786252:BI786253 AU851788:BI851789 AU917324:BI917325 AU982860:BI982861 AU65352:BI65353 AU130888:BI130889 AU196424:BI196425 AU261960:BI261961 AU327496:BI327497 AU393032:BI393033 AU458568:BI458569 AU524104:BI524105 AU589640:BI589641 AU655176:BI655177 AU720712:BI720713 AU786248:BI786249 AU851784:BI851785 AU917320:BI917321 AU982856:BI982857 AU65348:BI65349 AU130884:BI130885 AU196420:BI196421 AU261956:BI261957 AU327492:BI327493 AU393028:BI393029 AU458564:BI458565 AU524100:BI524101 AU589636:BI589637 AU655172:BI655173 AU720708:BI720709 AU786244:BI786245 AU851780:BI851781 AU917316:BI917317 AU982852:BI982853 AU65434:BI65435 AU130970:BI130971 AU196506:BI196507 AU262042:BI262043 AU327578:BI327579 AU393114:BI393115 AU458650:BI458651 AU524186:BI524187 AU589722:BI589723 AU655258:BI655259 AU720794:BI720795 AU786330:BI786331 AU851866:BI851867 AU917402:BI917403 AU982938:BI982939 AU65430:BI65431 AU130966:BI130967 AU196502:BI196503 AU262038:BI262039 AU327574:BI327575 AU393110:BI393111 AU458646:BI458647 AU524182:BI524183 AU589718:BI589719 AU655254:BI655255 AU720790:BI720791 AU786326:BI786327 AU851862:BI851863 AU917398:BI917399 AU982934:BI982935 AU65426:BI65427 AU130962:BI130963 AU196498:BI196499 AU262034:BI262035 AU327570:BI327571 AU393106:BI393107 AU458642:BI458643 AU524178:BI524179 AU589714:BI589715 AU655250:BI655251 AU720786:BI720787 AU786322:BI786323 AU851858:BI851859 AU917394:BI917395 AU982930:BI982931 AU65422:BI65423 AU130958:BI130959 AU196494:BI196495 AU262030:BI262031 AU327566:BI327567 AU393102:BI393103 AU458638:BI458639 AU524174:BI524175 AU589710:BI589711 AU655246:BI655247 AU720782:BI720783 AU786318:BI786319 AU851854:BI851855 AU917390:BI917391 AU982926:BI982927 AU65418:BI65419 AU130954:BI130955 AU196490:BI196491 AU262026:BI262027 AU327562:BI327563 AU393098:BI393099 AU458634:BI458635 AU524170:BI524171 AU589706:BI589707 AU655242:BI655243 AU720778:BI720779 AU786314:BI786315 AU851850:BI851851 AU917386:BI917387 AU982922:BI982923 AU65414:BI65415 AU130950:BI130951 AU196486:BI196487 AU262022:BI262023 AU327558:BI327559 AU393094:BI393095 AU458630:BI458631 AU524166:BI524167 AU589702:BI589703 AU655238:BI655239 AU720774:BI720775 AU786310:BI786311 AU851846:BI851847 AU917382:BI917383 AU982918:BI982919 AU65410:BI65411 AU130946:BI130947 AU196482:BI196483 AU262018:BI262019 AU327554:BI327555 AU393090:BI393091 AU458626:BI458627 AU524162:BI524163 AU589698:BI589699 AU655234:BI655235 AU720770:BI720771 AU786306:BI786307 AU851842:BI851843 AU917378:BI917379 AU982914:BI982915 AU65406:BI65407 AU130942:BI130943 AU196478:BI196479 AU262014:BI262015 AU327550:BI327551 AU393086:BI393087 AU458622:BI458623 AU524158:BI524159 AU589694:BI589695 AU655230:BI655231 AU720766:BI720767 AU786302:BI786303 AU851838:BI851839 AU917374:BI917375 AU982910:BI982911 AU65402:BI65403 AU130938:BI130939 AU196474:BI196475 AU262010:BI262011 AU327546:BI327547 AU393082:BI393083 AU458618:BI458619 AU524154:BI524155 AU589690:BI589691 AU655226:BI655227 AU720762:BI720763 AU786298:BI786299 AU851834:BI851835 AU917370:BI917371 AU982906:BI982907 AU65398:BI65399 AU130934:BI130935 AU196470:BI196471 AU262006:BI262007 AU327542:BI327543 AU393078:BI393079 AU458614:BI458615 AU524150:BI524151 AU589686:BI589687 AU655222:BI655223 AU720758:BI720759 AU786294:BI786295 AU851830:BI851831 AU917366:BI917367 AU982902:BI982903 AU589664:BI589665 AU655200:BI655201 AU720736:BI720737 AU786272:BI786273 AU851808:BI851809 AU524128:BI524129 AU917344:BI917345 AU65334:BI65335 AU130870:BI130871 AU196406:BI196407 AU261942:BI261943 AU327478:BI327479 AU393014:BI393015 AU458550:BI458551 AU524086:BI524087 AU589622:BI589623 AU655158:BI655159 AU720694:BI720695 AU786230:BI786231 AU851766:BI851767 AU917302:BI917303 AU982838:BI982839 AU65330:BI65331 AU130866:BI130867 AU196402:BI196403 AU261938:BI261939 AU327474:BI327475 AU393010:BI393011 AU458546:BI458547 AU524082:BI524083 AU589618:BI589619 AU655154:BI655155 AU720690:BI720691 AU786226:BI786227 AU851762:BI851763 AU917298:BI917299 AU982834:BI982835 AU65326:BI65327 AU130862:BI130863 AU196398:BI196399 AU261934:BI261935 AU327470:BI327471 AU393006:BI393007 AU458542:BI458543 AU524078:BI524079 AU589614:BI589615 AU655150:BI655151 AU720686:BI720687 AU786222:BI786223 AU851758:BI851759 AU917294:BI917295 AU982830:BI982831 AU65322:BI65323 AU130858:BI130859 AU196394:BI196395 AU261930:BI261931 AU327466:BI327467 AU393002:BI393003 AU458538:BI458539 AU524074:BI524075 AU589610:BI589611 AU655146:BI655147 AU720682:BI720683 AU786218:BI786219 AU851754:BI851755 AU917290:BI917291 AU982826:BI982827 AU261926:BI261927 AU327462:BI327463 AU392998:BI392999 AU458534:BI458535 AU524070:BI524071 AU589606:BI589607 AU655142:BI655143 AU720678:BI720679 AU786214:BI786215 AU851750:BI851751 AU917286:BI917287 AU982822:BI982823 AU65314:BI65315 AU130850:BI130851 AU196386:BI196387 AU261922:BI261923 AU327458:BI327459 AU392994:BI392995 AU458530:BI458531 AU524066:BI524067 AU589602:BI589603 AU655138:BI655139 AU720674:BI720675 AU786210:BI786211 AU851746:BI851747 AU917282:BI917283 AU982818:BI982819 AU65310:BI65311 AU130846:BI130847 AU196382:BI196383 AU261918:BI261919 AU327454:BI327455 AU392990:BI392991 AU458526:BI458527 AU524062:BI524063 AU589598:BI589599 AU655134:BI655135 AU720670:BI720671 AU786206:BI786207 AU851742:BI851743 AU917278:BI917279 AU982814:BI982815 AU65306:BI65307 AU130842:BI130843 AU196378:BI196379 AU261914:BI261915 AU327450:BI327451 AU392986:BI392987 AU458522:BI458523 AU524058:BI524059 AU589594:BI589595 AU655130:BI655131 AU720666:BI720667 AU786202:BI786203 AU851738:BI851739 AU917274:BI917275 AU982810:BI982811 AU65302:BI65303 AU130838:BI130839 AU196374:BI196375 AU261910:BI261911 AU327446:BI327447 AU392982:BI392983 AU458518:BI458519 AU524054:BI524055 AU589590:BI589591 AU655126:BI655127 AU720662:BI720663 AU786198:BI786199 AU851734:BI851735 AU917270:BI917271 AU982806:BI982807 AU65298:BI65299 AU130834:BI130835 AU196370:BI196371 AU261906:BI261907 AU327442:BI327443 AU392978:BI392979 AU458514:BI458515 AU524050:BI524051 AU589586:BI589587 AU655122:BI655123 AU720658:BI720659 AU786194:BI786195 AU851730:BI851731 AU917266:BI917267 AU982802:BI982803 AU65384:BI65385 AU130920:BI130921 AU196456:BI196457 AU261992:BI261993 AU327528:BI327529 AU393064:BI393065 AU458600:BI458601 AU524136:BI524137 AU589672:BI589673 AU655208:BI655209 AU720744:BI720745 AU786280:BI786281 AU851816:BI851817 AU917352:BI917353 AU982888:BI982889 AU65380:BI65381 AU130916:BI130917 AU196452:BI196453 AU261988:BI261989 AU327524:BI327525 AU393060:BI393061 AU458596:BI458597 AU524132:BI524133 AU589668:BI589669 AU655204:BI655205 AU720740:BI720741 AU786276:BI786277 AU851812:BI851813 AU917348:BI917349 AU982884:BI982885 AU65376:BI65377 AU130912:BI130913 AU196448:BI196449 AU261984:BI261985 AU327520:BI327521 AU393056:BI393057 AW21:AW34">
      <formula1>-999999999999999</formula1>
      <formula2>999999999999999</formula2>
    </dataValidation>
    <dataValidation type="textLength" allowBlank="1" showInputMessage="1" showErrorMessage="1" sqref="AT65328 AT130864 AT196400 AT261936 AT327472 AT393008 AT458544 AT524080 AT589616 AT655152 AT720688 AT786224 AT851760 AT917296 AT982832 AT65296 AT130832 AT196368 AT261904 AT327440 AT392976 AT458512 AT524048 AT589584 AT655120 AT720656 AT786192 AT851728 AT917264 AT982800 AT65324 AT130860 AT196396 AT261932 AT327468 AT393004 AT458540 AT524076 AT589612 AT655148 AT720684 AT786220 AT851756 AT917292 AT982828 AT65300 AT130836 AT196372 AT261908 AT327444 AT392980 AT458516 AT524052 AT589588 AT655124 AT720660 AT786196 AT851732 AT917268 AT982804 AT65304 AT130840 AT196376 AT261912 AT327448 AT392984 AT458520 AT524056 AT589592 AT655128 AT720664 AT786200 AT851736 AT917272 AT982808 AT65308 AT130844 AT196380 AT261916 AT327452 AT392988 AT458524 AT524060 AT589596 AT655132 AT720668 AT786204 AT851740 AT917276 AT982812 AT65312 AT130848 AT196384 AT261920 AT327456 AT392992 AT458528 AT524064 AT589600 AT655136 AT720672 AT786208 AT851744 AT917280 AT982816 AT65316 AT130852 AT196388 AT261924 AT327460 AT392996 AT458532 AT524068 AT589604 AT655140 AT720676 AT786212 AT851748 AT917284 AT982820 AT65320 AT130856 AT196392 AT261928 AT327464 AT393000 AT458536 AT524072 AT589608 AT655144 AT720680 AT786216 AT851752 AT917288 AT982824 AT65332 AT130868 AT196404 AT261940 AT327476 AT393012 AT458548 AT524084 AT589620 AT655156 AT720692 AT786228 AT851764 AT917300 AT982836 AT65378 AT130914 AT196450 AT261986 AT327522 AT393058 AT458594 AT524130 AT589666 AT655202 AT720738 AT786274 AT851810 AT917346 AT982882 AT65346 AT130882 AT196418 AT261954 AT327490 AT393026 AT458562 AT524098 AT589634 AT655170 AT720706 AT786242 AT851778 AT917314 AT982850 AT65374 AT130910 AT196446 AT261982 AT327518 AT393054 AT458590 AT524126 AT589662 AT655198 AT720734 AT786270 AT851806 AT917342 AT982878 AT65350 AT130886 AT196422 AT261958 AT327494 AT393030 AT458566 AT524102 AT589638 AT655174 AT720710 AT786246 AT851782 AT917318 AT982854 AT65354 AT130890 AT196426 AT261962 AT327498 AT393034 AT458570 AT524106 AT589642 AT655178 AT720714 AT786250 AT851786 AT917322 AT982858 AT65358 AT130894 AT196430 AT261966 AT327502 AT393038 AT458574 AT524110 AT589646 AT655182 AT720718 AT786254 AT851790 AT917326 AT982862 AT65362 AT130898 AT196434 AT261970 AT327506 AT393042 AT458578 AT524114 AT589650 AT655186 AT720722 AT786258 AT851794 AT917330 AT982866 AT65366 AT130902 AT196438 AT261974 AT327510 AT393046 AT458582 AT524118 AT589654 AT655190 AT720726 AT786262 AT851798 AT917334 AT982870 AT65370 AT130906 AT196442 AT261978 AT327514 AT393050 AT458586 AT524122 AT589658 AT655194 AT720730 AT786266 AT851802 AT917338 AT982874 AT65382 AT130918 AT196454 AT261990 AT327526 AT393062 AT458598 AT524134 AT589670 AT655206 AT720742 AT786278 AT851814 AT917350 AT982886 AT65428 AT130964 AT196500 AT262036 AT327572 AT393108 AT458644 AT524180 AT589716 AT655252 AT720788 AT786324 AT851860 AT917396 AT982932 AT65396 AT130932 AT196468 AT262004 AT327540 AT393076 AT458612 AT524148 AT589684 AT655220 AT720756 AT786292 AT851828 AT917364 AT982900 AT65424 AT130960 AT196496 AT262032 AT327568 AT393104 AT458640 AT524176 AT589712 AT655248 AT720784 AT786320 AT851856 AT917392 AT982928 AT65400 AT130936 AT196472 AT262008 AT327544 AT393080 AT458616 AT524152 AT589688 AT655224 AT720760 AT786296 AT851832 AT917368 AT982904 AT65404 AT130940 AT196476 AT262012 AT327548 AT393084 AT458620 AT524156 AT589692 AT655228 AT720764 AT786300 AT851836 AT917372 AT982908 AT65408 AT130944 AT196480 AT262016 AT327552 AT393088 AT458624 AT524160 AT589696 AT655232 AT720768 AT786304 AT851840 AT917376 AT982912 AT65412 AT130948 AT196484 AT262020 AT327556 AT393092 AT458628 AT524164 AT589700 AT655236 AT720772 AT786308 AT851844 AT917380 AT982916 AT65416 AT130952 AT196488 AT262024 AT327560 AT393096 AT458632 AT524168 AT589704 AT655240 AT720776 AT786312 AT851848 AT917384 AT982920 AT65420 AT130956 AT196492 AT262028 AT327564 AT393100 AT458636 AT524172 AT589708 AT655244 AT720780 AT786316 AT851852 AT917388 AT982924 AT65432 AT130968 AT196504 AT262040 AT327576 AT393112 AT458648 AT524184 AT589720 AT655256 AT720792 AT786328 AT851864 AT917400 AT982936">
      <formula1>0</formula1>
      <formula2>0</formula2>
    </dataValidation>
    <dataValidation type="date" imeMode="off" operator="greaterThan" allowBlank="1" showInputMessage="1" showErrorMessage="1" sqref="B982896:K982896 B65292:K65292 B130828:K130828 B196364:K196364 B261900:K261900 B327436:K327436 B392972:K392972 B458508:K458508 B524044:K524044 B589580:K589580 B655116:K655116 B720652:K720652 B786188:K786188 B851724:K851724 B917260:K917260 B982796:K982796 B65342:K65342 B130878:K130878 B196414:K196414 B261950:K261950 B327486:K327486 B393022:K393022 B458558:K458558 B524094:K524094 B589630:K589630 B655166:K655166 B720702:K720702 B786238:K786238 B851774:K851774 B917310:K917310 B982846:K982846 B65392:K65392 B130928:K130928 B196464:K196464 B262000:K262000 B327536:K327536 B393072:K393072 B458608:K458608 B524144:K524144 B589680:K589680 B655216:K655216 B720752:K720752 B786288:K786288 B851824:K851824 B917360:K917360 B6:H6">
      <formula1>41275</formula1>
    </dataValidation>
    <dataValidation imeMode="off" operator="greaterThan" allowBlank="1" showInputMessage="1" showErrorMessage="1" sqref="P982896:V982896 P917360:V917360 P851824:V851824 P786288:V786288 P720752:V720752 P655216:V655216 P589680:V589680 P524144:V524144 P458608:V458608 P393072:V393072 P327536:V327536 P262000:V262000 P196464:V196464 P130928:V130928 P65392:V65392 P982846:V982846 P917310:V917310 P851774:V851774 P786238:V786238 P720702:V720702 P655166:V655166 P589630:V589630 P524094:V524094 P458558:V458558 P393022:V393022 P327486:V327486 P261950:V261950 P196414:V196414 P130878:V130878 P65342:V65342 P982796:V982796 P917260:V917260 P851724:V851724 P786188:V786188 P720652:V720652 P655116:V655116 P589580:V589580 P524044:V524044 P458508:V458508 P392972:V392972 P327436:V327436 P261900:V261900 P196364:V196364 P130828:V130828 P65292:V65292"/>
    <dataValidation type="whole" imeMode="off" operator="greaterThan" allowBlank="1" showInputMessage="1" showErrorMessage="1" prompt="数字7桁で入力" sqref="I9:O10">
      <formula1>0</formula1>
    </dataValidation>
    <dataValidation type="textLength" allowBlank="1" showInputMessage="1" showErrorMessage="1" prompt="数字8桁で入力して下さい" sqref="P9:V10">
      <formula1>8</formula1>
      <formula2>8</formula2>
    </dataValidation>
    <dataValidation type="decimal" allowBlank="1" showInputMessage="1" showErrorMessage="1" sqref="AN21:AS34">
      <formula1>-999999</formula1>
      <formula2>-0.000001</formula2>
    </dataValidation>
    <dataValidation type="decimal" allowBlank="1" showInputMessage="1" showErrorMessage="1" prompt="数量は、マイナスしか入りません。_x000a_小数点第5位四捨五入" sqref="AN20:AS20">
      <formula1>-9999999.99999999</formula1>
      <formula2>-0.000000000001</formula2>
    </dataValidation>
    <dataValidation type="whole" allowBlank="1" showInputMessage="1" showErrorMessage="1" sqref="B5:M5">
      <formula1>1</formula1>
      <formula2>99999999</formula2>
    </dataValidation>
    <dataValidation type="custom" operator="equal" allowBlank="1" showInputMessage="1" showErrorMessage="1" errorTitle="適格請求書登録番号" error="整数13桁で入力して下さい。" sqref="BG2:BQ2">
      <formula1>AND(INT(BG2)=BG2,LEN(BG2)=13)</formula1>
    </dataValidation>
    <dataValidation type="textLength" imeMode="off" allowBlank="1" showInputMessage="1" showErrorMessage="1" sqref="AU524184:BI524185 AU589720:BI589721 AU655256:BI655257 AU720792:BI720793 AU786328:BI786329 AU851864:BI851865 AU917400:BI917401 AU982936:BI982937 AU65296:BI65297 AU130832:BI130833 AU196368:BI196369 AU851786:BI851787 AU130910:BI130911 AU196446:BI196447 AU261982:BI261983 AU327518:BI327519 AU393054:BI393055 AU458590:BI458591 AU524126:BI524127 AU589662:BI589663 AU655198:BI655199 AU720734:BI720735 AU786270:BI786271 AU851806:BI851807 AU917342:BI917343 AU982878:BI982879 AU65378:BI65379 AU130914:BI130915 AU196450:BI196451 AU261986:BI261987 AU327522:BI327523 AU393058:BI393059 AU458594:BI458595 AU524130:BI524131 AU589666:BI589667 AU655202:BI655203 AU720738:BI720739 AU786274:BI786275 AU851810:BI851811 AU917346:BI917347 AU982882:BI982883 AU65382:BI65383 AU130918:BI130919 AU196454:BI196455 AU261990:BI261991 AU327526:BI327527 AU393062:BI393063 AU458598:BI458599 AU524134:BI524135 AU589670:BI589671 AU655206:BI655207 AU720742:BI720743 AU786278:BI786279 AU851814:BI851815 AU917350:BI917351 AU982886:BI982887 AU65396:BI65397 AU130932:BI130933 AU196468:BI196469 AU262004:BI262005 AU327540:BI327541 AU393076:BI393077 AU458612:BI458613 AU524148:BI524149 AU589684:BI589685 AU655220:BI655221 AU720756:BI720757 AU786292:BI786293 AU851828:BI851829 AU917364:BI917365 AU982900:BI982901 AU65400:BI65401 AU130936:BI130937 AU196472:BI196473 AU262008:BI262009 AU327544:BI327545 AU393080:BI393081 AU458616:BI458617 AU524152:BI524153 AU589688:BI589689 AU655224:BI655225 AU720760:BI720761 AU786296:BI786297 AU851832:BI851833 AU917368:BI917369 AU982904:BI982905 AU65404:BI65405 AU130940:BI130941 AU196476:BI196477 AU262012:BI262013 AU327548:BI327549 AU393084:BI393085 AU458620:BI458621 AU524156:BI524157 AU589692:BI589693 AU655228:BI655229 AU720764:BI720765 AU786300:BI786301 AU851836:BI851837 AU917372:BI917373 AU982908:BI982909 AU65408:BI65409 AU130944:BI130945 AU196480:BI196481 AU262016:BI262017 AU327552:BI327553 AU393088:BI393089 AU458624:BI458625 AU524160:BI524161 AU589696:BI589697 AU655232:BI655233 AU720768:BI720769 AU786304:BI786305 AU851840:BI851841 AU917376:BI917377 AU982912:BI982913 AU65412:BI65413 AU130948:BI130949 AU196484:BI196485 AU262020:BI262021 AU327556:BI327557 AU393092:BI393093 AU458628:BI458629 AU524164:BI524165 AU589700:BI589701 AU655236:BI655237 AU720772:BI720773 AU786308:BI786309 AU851844:BI851845 AU917380:BI917381 AU982916:BI982917 AU65416:BI65417 AU130952:BI130953 AU196488:BI196489 AU262024:BI262025 AU327560:BI327561 AU393096:BI393097 AU458632:BI458633 AU524168:BI524169 AU589704:BI589705 AU655240:BI655241 AU720776:BI720777 AU786312:BI786313 AU851848:BI851849 AU917384:BI917385 AU982920:BI982921 AU65420:BI65421 AU130956:BI130957 AU196492:BI196493 AU262028:BI262029 AU327564:BI327565 AU393100:BI393101 AU458636:BI458637 AU524172:BI524173 AU589708:BI589709 AU655244:BI655245 AU720780:BI720781 AU786316:BI786317 AU851852:BI851853 AU917388:BI917389 AU982924:BI982925 AU65424:BI65425 AU130960:BI130961 AU196496:BI196497 AU262032:BI262033 AU327568:BI327569 AU393104:BI393105 AU458640:BI458641 AU524176:BI524177 AU589712:BI589713 AU655248:BI655249 AU720784:BI720785 AU786320:BI786321 AU851856:BI851857 AU917392:BI917393 AU982928:BI982929 AU65428:BI65429 AU130964:BI130965 AU196500:BI196501 AU262036:BI262037 AU327572:BI327573 AU393108:BI393109 AU458644:BI458645 AU524180:BI524181 AU589716:BI589717 AU655252:BI655253 AU720788:BI720789 AU786324:BI786325 AU851860:BI851861 AU917396:BI917397 AU982932:BI982933 AU65432:BI65433 AU130968:BI130969 AU196504:BI196505 AU262040:BI262041 AU327576:BI327577 AU393112:BI393113 AU917322:BI917323 AU982858:BI982859 AU65358:BI65359 AU130894:BI130895 AU196430:BI196431 AU261966:BI261967 AU327502:BI327503 AU393038:BI393039 AU458574:BI458575 AU524110:BI524111 AU589646:BI589647 AU655182:BI655183 AU720718:BI720719 AU786254:BI786255 AU851790:BI851791 AU917326:BI917327 AU982862:BI982863 AU65362:BI65363 AU130898:BI130899 AU196434:BI196435 AU261970:BI261971 AU327506:BI327507 AU393042:BI393043 AU458578:BI458579 AU524114:BI524115 AU589650:BI589651 AU655186:BI655187 AU720722:BI720723 AU786258:BI786259 AU851794:BI851795 AU917330:BI917331 AU982866:BI982867 AU65366:BI65367 AU130902:BI130903 AU196438:BI196439 AU261974:BI261975 AU327510:BI327511 AU393046:BI393047 AU458582:BI458583 AU524118:BI524119 AU589654:BI589655 AU655190:BI655191 AU720726:BI720727 AU786262:BI786263 AU851798:BI851799 AU917334:BI917335 AU982870:BI982871 AU65370:BI65371 AU130906:BI130907 AU196442:BI196443 AU261978:BI261979 AU327514:BI327515 AU393050:BI393051 AU458586:BI458587 AU524122:BI524123 AU589658:BI589659 AU655194:BI655195 AU720730:BI720731 AU786266:BI786267 AU851802:BI851803 AU917338:BI917339 AU982874:BI982875 AU65374:BI65375 AU261904:BI261905 AU327440:BI327441 AU392976:BI392977 AU458512:BI458513 AU524048:BI524049 AU589584:BI589585 AU655120:BI655121 AU720656:BI720657 AU786192:BI786193 AU851728:BI851729 AU917264:BI917265 AU982800:BI982801 AU65300:BI65301 AU130836:BI130837 AU196372:BI196373 AU261908:BI261909 AU327444:BI327445 AU392980:BI392981 AU458516:BI458517 AU524052:BI524053 AU589588:BI589589 AU655124:BI655125 AU720660:BI720661 AU786196:BI786197 AU851732:BI851733 AU917268:BI917269 AU982804:BI982805 AU65304:BI65305 AU130840:BI130841 AU196376:BI196377 AU261912:BI261913 AU327448:BI327449 AU392984:BI392985 AU458520:BI458521 AU524056:BI524057 AU589592:BI589593 AU655128:BI655129 AU720664:BI720665 AU786200:BI786201 AU851736:BI851737 AU917272:BI917273 AU982808:BI982809 AU65308:BI65309 AU130844:BI130845 AU196380:BI196381 AU261916:BI261917 AU327452:BI327453 AU392988:BI392989 AU458524:BI458525 AU524060:BI524061 AU589596:BI589597 AU655132:BI655133 AU720668:BI720669 AU786204:BI786205 AU851740:BI851741 AU917276:BI917277 AU982812:BI982813 AU65312:BI65313 AU130848:BI130849 AU196384:BI196385 AU261920:BI261921 AU327456:BI327457 AU392992:BI392993 AU458528:BI458529 AU524064:BI524065 AU589600:BI589601 AU655136:BI655137 AU720672:BI720673 AU786208:BI786209 AU851744:BI851745 AU917280:BI917281 AU982816:BI982817 AU65316:BI65317 AU130852:BI130853 AU196388:BI196389 AU261924:BI261925 AU327460:BI327461 AU392996:BI392997 AU458532:BI458533 AU524068:BI524069 AU589604:BI589605 AU655140:BI655141 AU720676:BI720677 AU786212:BI786213 AU851748:BI851749 AU917284:BI917285 AU982820:BI982821 AU65320:BI65321 AU130856:BI130857 AU196392:BI196393 AU261928:BI261929 AU327464:BI327465 AU393000:BI393001 AU458536:BI458537 AU524072:BI524073 AU589608:BI589609 AU655144:BI655145 AU720680:BI720681 AU786216:BI786217 AU851752:BI851753 AU917288:BI917289 AU982824:BI982825 AU65324:BI65325 AU130860:BI130861 AU196396:BI196397 AU261932:BI261933 AU327468:BI327469 AU393004:BI393005 AU458540:BI458541 AU524076:BI524077 AU589612:BI589613 AU655148:BI655149 AU720684:BI720685 AU786220:BI786221 AU851756:BI851757 AU917292:BI917293 AU982828:BI982829 AU65328:BI65329 AU130864:BI130865 AU196400:BI196401 AU261936:BI261937 AU327472:BI327473 AU393008:BI393009 AU458544:BI458545 AU524080:BI524081 AU589616:BI589617 AU655152:BI655153 AU720688:BI720689 AU786224:BI786225 AU851760:BI851761 AU917296:BI917297 AU982832:BI982833 AU65332:BI65333 AU130868:BI130869 AU196404:BI196405 AU261940:BI261941 AU327476:BI327477 AU393012:BI393013 AU458548:BI458549 AU524084:BI524085 AU589620:BI589621 AU655156:BI655157 AU720692:BI720693 AU786228:BI786229 AU851764:BI851765 AU917300:BI917301 AU982836:BI982837 AU65346:BI65347 AU130882:BI130883 AU196418:BI196419 AU261954:BI261955 AU327490:BI327491 AU393026:BI393027 AU458562:BI458563 AU524098:BI524099 AU589634:BI589635 AU655170:BI655171 AU720706:BI720707 AU786242:BI786243 AU851778:BI851779 AU917314:BI917315 AU982850:BI982851 AU65350:BI65351 AU130886:BI130887 AU196422:BI196423 AU261958:BI261959 AU327494:BI327495 AU393030:BI393031 AU458566:BI458567 AU524102:BI524103 AU589638:BI589639 AU655174:BI655175 AU720710:BI720711 AU786246:BI786247 AU851782:BI851783 AU917318:BI917319 AU982854:BI982855 AU65354:BI65355 AU130890:BI130891 AU196426:BI196427 AU261962:BI261963 AU327498:BI327499 AU393034:BI393035 AU458570:BI458571 AU524106:BI524107 AU589642:BI589643 AU655178:BI655179 AU720714:BI720715 AU786250:BI786251 AU458648:BI458649">
      <formula1>0</formula1>
      <formula2>0</formula2>
    </dataValidation>
    <dataValidation type="whole" imeMode="fullAlpha" allowBlank="1" showInputMessage="1" showErrorMessage="1" sqref="BE4:BW4">
      <formula1>0</formula1>
      <formula2>9999999</formula2>
    </dataValidation>
    <dataValidation type="textLength" imeMode="halfAlpha" allowBlank="1" showInputMessage="1" showErrorMessage="1" prompt="数字8桁" sqref="AQ7:AV7">
      <formula1>3</formula1>
      <formula2>8</formula2>
    </dataValidation>
    <dataValidation type="whole" imeMode="off" operator="greaterThan" allowBlank="1" showInputMessage="1" showErrorMessage="1" prompt="パネ協からの注文書に受注Noと発注Noの両方が記載されている場合は「受注No」を、発注Noのみの記載しかない場合は「発注No」を記載して下さい。" sqref="AE7:AJ7">
      <formula1>0</formula1>
    </dataValidation>
    <dataValidation imeMode="hiragana" allowBlank="1" showInputMessage="1" showErrorMessage="1" sqref="Z5:AV5 B13:V16 AZ5:BW5 H20:H34 N20:N34 AB20:AB34"/>
    <dataValidation imeMode="hiragana" allowBlank="1" showInputMessage="1" showErrorMessage="1" prompt="会社名名正確に入力して下さい。" sqref="AZ7:BT8"/>
    <dataValidation imeMode="halfKatakana" allowBlank="1" showInputMessage="1" showErrorMessage="1" sqref="BE6:BW6"/>
    <dataValidation type="decimal" imeMode="off" allowBlank="1" showInputMessage="1" showErrorMessage="1" prompt="小数点第3位四捨五入" sqref="AW20:BB20">
      <formula1>-999999999999999</formula1>
      <formula2>999999999999999</formula2>
    </dataValidation>
  </dataValidations>
  <printOptions horizontalCentered="1" verticalCentered="1"/>
  <pageMargins left="0.31496062992125984" right="0.31496062992125984" top="0.35433070866141736" bottom="0.15748031496062992"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sheetPr>
  <dimension ref="A1:BZ37"/>
  <sheetViews>
    <sheetView showZeros="0" zoomScaleNormal="100" workbookViewId="0">
      <selection activeCell="B5" sqref="B5:M5"/>
    </sheetView>
  </sheetViews>
  <sheetFormatPr defaultRowHeight="13.5"/>
  <cols>
    <col min="1" max="1" width="1.625" style="1" customWidth="1"/>
    <col min="2" max="23" width="1.875" style="1" customWidth="1"/>
    <col min="24" max="24" width="2.625" style="1" customWidth="1"/>
    <col min="25" max="39" width="1.875" style="1" customWidth="1"/>
    <col min="40" max="41" width="1.25" style="1" customWidth="1"/>
    <col min="42" max="44" width="1.875" style="1" customWidth="1"/>
    <col min="45" max="46" width="2.375" style="1" customWidth="1"/>
    <col min="47" max="49" width="1.875" style="1" customWidth="1"/>
    <col min="50" max="51" width="2.375" style="1" customWidth="1"/>
    <col min="52" max="53" width="1.875" style="1" customWidth="1"/>
    <col min="54" max="55" width="1.625" style="1" customWidth="1"/>
    <col min="56" max="57" width="2.375" style="1" customWidth="1"/>
    <col min="58" max="70" width="1.875" style="1" customWidth="1"/>
    <col min="71" max="75" width="1.875" style="25" customWidth="1"/>
    <col min="76" max="76" width="2.375" style="25" customWidth="1"/>
    <col min="77" max="16384" width="9" style="25"/>
  </cols>
  <sheetData>
    <row r="1" spans="2:75" ht="13.5" customHeight="1" thickBot="1">
      <c r="B1" s="2"/>
      <c r="C1" s="2"/>
      <c r="D1" s="2"/>
      <c r="E1" s="2"/>
      <c r="F1" s="2"/>
      <c r="G1" s="2"/>
      <c r="H1" s="2"/>
      <c r="I1" s="2"/>
      <c r="J1" s="2"/>
      <c r="K1" s="2"/>
      <c r="L1" s="2"/>
      <c r="M1" s="2"/>
      <c r="N1" s="2"/>
      <c r="O1" s="2"/>
      <c r="P1" s="2"/>
      <c r="Q1" s="2"/>
      <c r="R1" s="2"/>
      <c r="S1" s="2"/>
      <c r="T1" s="2"/>
      <c r="U1" s="2"/>
      <c r="V1" s="2"/>
      <c r="W1" s="2"/>
      <c r="X1" s="25"/>
      <c r="Y1" s="4"/>
      <c r="Z1" s="136" t="s">
        <v>44</v>
      </c>
      <c r="AA1" s="136"/>
      <c r="AB1" s="136"/>
      <c r="AC1" s="136"/>
      <c r="AD1" s="136"/>
      <c r="AE1" s="136"/>
      <c r="AF1" s="136"/>
      <c r="AG1" s="136"/>
      <c r="AH1" s="136"/>
      <c r="AI1" s="136"/>
      <c r="AJ1" s="136"/>
      <c r="AK1" s="136"/>
      <c r="AL1" s="136"/>
      <c r="AM1" s="136"/>
      <c r="AN1" s="136"/>
      <c r="AO1" s="136"/>
      <c r="AP1" s="136"/>
      <c r="AQ1" s="136"/>
      <c r="AR1" s="136"/>
      <c r="AS1" s="136"/>
      <c r="AT1" s="136"/>
      <c r="AU1" s="136"/>
      <c r="AV1" s="136"/>
      <c r="AW1" s="5"/>
      <c r="AX1" s="2"/>
      <c r="AY1" s="2"/>
      <c r="AZ1" s="2"/>
      <c r="BA1" s="2"/>
      <c r="BB1" s="2"/>
      <c r="BC1" s="2"/>
      <c r="BD1" s="2"/>
      <c r="BE1" s="2"/>
      <c r="BF1" s="2"/>
      <c r="BG1" s="2"/>
      <c r="BH1" s="2"/>
      <c r="BI1" s="2"/>
      <c r="BJ1" s="2"/>
      <c r="BK1" s="2"/>
      <c r="BL1" s="2"/>
      <c r="BM1" s="2"/>
      <c r="BN1" s="2"/>
      <c r="BO1" s="2"/>
      <c r="BP1" s="2"/>
      <c r="BQ1" s="2"/>
    </row>
    <row r="2" spans="2:75" ht="20.100000000000001" customHeight="1" thickBot="1">
      <c r="B2" s="128" t="s">
        <v>42</v>
      </c>
      <c r="C2" s="128"/>
      <c r="D2" s="128"/>
      <c r="E2" s="128"/>
      <c r="F2" s="128"/>
      <c r="G2" s="128"/>
      <c r="H2" s="128"/>
      <c r="I2" s="128"/>
      <c r="J2" s="128"/>
      <c r="K2" s="128"/>
      <c r="L2" s="128"/>
      <c r="M2" s="128"/>
      <c r="N2" s="128"/>
      <c r="O2" s="128"/>
      <c r="P2" s="128"/>
      <c r="Q2" s="128"/>
      <c r="R2" s="128"/>
      <c r="S2" s="128"/>
      <c r="T2" s="128"/>
      <c r="U2" s="128"/>
      <c r="V2" s="128"/>
      <c r="W2" s="7"/>
      <c r="X2" s="4"/>
      <c r="Y2" s="4"/>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5"/>
      <c r="AX2" s="25"/>
      <c r="AY2" s="25"/>
      <c r="AZ2" s="375" t="s">
        <v>0</v>
      </c>
      <c r="BA2" s="376"/>
      <c r="BB2" s="376"/>
      <c r="BC2" s="376"/>
      <c r="BD2" s="376"/>
      <c r="BE2" s="376"/>
      <c r="BF2" s="377"/>
      <c r="BG2" s="401">
        <f>'納品書（控）'!$BG$2</f>
        <v>0</v>
      </c>
      <c r="BH2" s="401"/>
      <c r="BI2" s="401"/>
      <c r="BJ2" s="401"/>
      <c r="BK2" s="401"/>
      <c r="BL2" s="401"/>
      <c r="BM2" s="401"/>
      <c r="BN2" s="401"/>
      <c r="BO2" s="401"/>
      <c r="BP2" s="401"/>
      <c r="BQ2" s="401"/>
      <c r="BR2" s="401"/>
      <c r="BS2" s="401"/>
      <c r="BT2" s="401"/>
      <c r="BU2" s="401"/>
      <c r="BV2" s="401"/>
      <c r="BW2" s="402"/>
    </row>
    <row r="3" spans="2:75" ht="20.100000000000001" customHeight="1">
      <c r="B3" s="129"/>
      <c r="C3" s="129"/>
      <c r="D3" s="129"/>
      <c r="E3" s="129"/>
      <c r="F3" s="129"/>
      <c r="G3" s="129"/>
      <c r="H3" s="129"/>
      <c r="I3" s="129"/>
      <c r="J3" s="129"/>
      <c r="K3" s="129"/>
      <c r="L3" s="129"/>
      <c r="M3" s="129"/>
      <c r="N3" s="129"/>
      <c r="O3" s="129"/>
      <c r="P3" s="129"/>
      <c r="Q3" s="129"/>
      <c r="R3" s="129"/>
      <c r="S3" s="129"/>
      <c r="T3" s="129"/>
      <c r="U3" s="129"/>
      <c r="V3" s="129"/>
      <c r="W3" s="7"/>
      <c r="X3" s="6"/>
      <c r="Y3" s="6"/>
      <c r="Z3" s="6"/>
      <c r="AA3" s="6"/>
      <c r="AB3" s="6"/>
      <c r="AC3" s="6"/>
      <c r="AD3" s="6"/>
      <c r="AE3" s="6"/>
      <c r="AF3" s="6"/>
      <c r="AG3" s="6"/>
      <c r="AH3" s="6"/>
      <c r="AI3" s="6"/>
      <c r="AJ3" s="6"/>
      <c r="AK3" s="6"/>
      <c r="AL3" s="6"/>
      <c r="AM3" s="6"/>
      <c r="AN3" s="6"/>
      <c r="AO3" s="6"/>
      <c r="AP3" s="6"/>
      <c r="AQ3" s="6"/>
      <c r="AR3" s="6"/>
      <c r="AS3" s="6"/>
      <c r="AT3" s="6"/>
      <c r="AU3" s="25"/>
      <c r="AV3" s="25"/>
      <c r="AW3" s="25"/>
      <c r="AX3" s="25"/>
      <c r="AY3" s="25"/>
      <c r="AZ3" s="403" t="str">
        <f>'納品書（控）'!$AZ$3</f>
        <v>納品企業情報</v>
      </c>
      <c r="BA3" s="403"/>
      <c r="BB3" s="403"/>
      <c r="BC3" s="403"/>
      <c r="BD3" s="403"/>
      <c r="BE3" s="403"/>
      <c r="BF3" s="403"/>
      <c r="BG3" s="403"/>
      <c r="BH3" s="403"/>
      <c r="BI3" s="403"/>
      <c r="BJ3" s="403"/>
      <c r="BK3" s="403"/>
      <c r="BL3" s="403"/>
      <c r="BM3" s="403"/>
      <c r="BN3" s="403"/>
      <c r="BO3" s="403"/>
      <c r="BP3" s="403"/>
      <c r="BQ3" s="403"/>
      <c r="BR3" s="403"/>
      <c r="BS3" s="403"/>
      <c r="BT3" s="403"/>
      <c r="BU3" s="403"/>
      <c r="BV3" s="403"/>
      <c r="BW3" s="403"/>
    </row>
    <row r="4" spans="2:75" ht="18" customHeight="1">
      <c r="B4" s="378" t="str">
        <f>'納品書（控）'!$B$4</f>
        <v>返還日（月）</v>
      </c>
      <c r="C4" s="379"/>
      <c r="D4" s="379"/>
      <c r="E4" s="379"/>
      <c r="F4" s="379"/>
      <c r="G4" s="379"/>
      <c r="H4" s="379"/>
      <c r="I4" s="379"/>
      <c r="J4" s="379"/>
      <c r="K4" s="379"/>
      <c r="L4" s="379"/>
      <c r="M4" s="380"/>
      <c r="N4" s="378" t="s">
        <v>13</v>
      </c>
      <c r="O4" s="379"/>
      <c r="P4" s="379"/>
      <c r="Q4" s="379"/>
      <c r="R4" s="379"/>
      <c r="S4" s="379"/>
      <c r="T4" s="379"/>
      <c r="U4" s="379"/>
      <c r="V4" s="380"/>
      <c r="W4" s="8"/>
      <c r="X4" s="25"/>
      <c r="Y4" s="25"/>
      <c r="Z4" s="381" t="s">
        <v>2</v>
      </c>
      <c r="AA4" s="382"/>
      <c r="AB4" s="382"/>
      <c r="AC4" s="382"/>
      <c r="AD4" s="382"/>
      <c r="AE4" s="382"/>
      <c r="AF4" s="382"/>
      <c r="AG4" s="382"/>
      <c r="AH4" s="382"/>
      <c r="AI4" s="382"/>
      <c r="AJ4" s="382"/>
      <c r="AK4" s="382"/>
      <c r="AL4" s="382"/>
      <c r="AM4" s="382"/>
      <c r="AN4" s="382"/>
      <c r="AO4" s="382"/>
      <c r="AP4" s="382"/>
      <c r="AQ4" s="382"/>
      <c r="AR4" s="382"/>
      <c r="AS4" s="382"/>
      <c r="AT4" s="382"/>
      <c r="AU4" s="382"/>
      <c r="AV4" s="383"/>
      <c r="AW4" s="25"/>
      <c r="AX4" s="25"/>
      <c r="AY4" s="25"/>
      <c r="AZ4" s="384" t="s">
        <v>35</v>
      </c>
      <c r="BA4" s="385"/>
      <c r="BB4" s="385"/>
      <c r="BC4" s="385"/>
      <c r="BD4" s="386"/>
      <c r="BE4" s="387">
        <f>'納品書（控）'!$BE$4</f>
        <v>0</v>
      </c>
      <c r="BF4" s="387"/>
      <c r="BG4" s="387"/>
      <c r="BH4" s="387"/>
      <c r="BI4" s="387"/>
      <c r="BJ4" s="387"/>
      <c r="BK4" s="387"/>
      <c r="BL4" s="387"/>
      <c r="BM4" s="387"/>
      <c r="BN4" s="387"/>
      <c r="BO4" s="387"/>
      <c r="BP4" s="387"/>
      <c r="BQ4" s="387"/>
      <c r="BR4" s="387"/>
      <c r="BS4" s="387"/>
      <c r="BT4" s="387"/>
      <c r="BU4" s="387"/>
      <c r="BV4" s="387"/>
      <c r="BW4" s="388"/>
    </row>
    <row r="5" spans="2:75" ht="18" customHeight="1">
      <c r="B5" s="412">
        <f>'納品書（控）'!B5</f>
        <v>0</v>
      </c>
      <c r="C5" s="413"/>
      <c r="D5" s="413"/>
      <c r="E5" s="413"/>
      <c r="F5" s="413"/>
      <c r="G5" s="413"/>
      <c r="H5" s="413"/>
      <c r="I5" s="413"/>
      <c r="J5" s="413"/>
      <c r="K5" s="413"/>
      <c r="L5" s="413"/>
      <c r="M5" s="414"/>
      <c r="N5" s="424">
        <f>'納品書（控）'!N5</f>
        <v>0</v>
      </c>
      <c r="O5" s="425"/>
      <c r="P5" s="425"/>
      <c r="Q5" s="425"/>
      <c r="R5" s="425"/>
      <c r="S5" s="425"/>
      <c r="T5" s="425"/>
      <c r="U5" s="425"/>
      <c r="V5" s="426"/>
      <c r="W5" s="2"/>
      <c r="X5" s="25"/>
      <c r="Y5" s="25"/>
      <c r="Z5" s="427">
        <f>'納品書（控）'!$Z$5</f>
        <v>0</v>
      </c>
      <c r="AA5" s="428"/>
      <c r="AB5" s="428"/>
      <c r="AC5" s="428"/>
      <c r="AD5" s="428"/>
      <c r="AE5" s="428"/>
      <c r="AF5" s="428"/>
      <c r="AG5" s="428"/>
      <c r="AH5" s="428"/>
      <c r="AI5" s="428"/>
      <c r="AJ5" s="428"/>
      <c r="AK5" s="428"/>
      <c r="AL5" s="428"/>
      <c r="AM5" s="428"/>
      <c r="AN5" s="428"/>
      <c r="AO5" s="428"/>
      <c r="AP5" s="428"/>
      <c r="AQ5" s="428"/>
      <c r="AR5" s="428"/>
      <c r="AS5" s="428"/>
      <c r="AT5" s="428"/>
      <c r="AU5" s="428"/>
      <c r="AV5" s="429"/>
      <c r="AW5" s="25"/>
      <c r="AX5" s="25"/>
      <c r="AY5" s="25"/>
      <c r="AZ5" s="430">
        <f>'納品書（控）'!$AZ$5</f>
        <v>0</v>
      </c>
      <c r="BA5" s="431"/>
      <c r="BB5" s="431"/>
      <c r="BC5" s="431"/>
      <c r="BD5" s="431"/>
      <c r="BE5" s="431"/>
      <c r="BF5" s="431"/>
      <c r="BG5" s="431"/>
      <c r="BH5" s="431"/>
      <c r="BI5" s="431"/>
      <c r="BJ5" s="431"/>
      <c r="BK5" s="431"/>
      <c r="BL5" s="431"/>
      <c r="BM5" s="431"/>
      <c r="BN5" s="431"/>
      <c r="BO5" s="431"/>
      <c r="BP5" s="431"/>
      <c r="BQ5" s="431"/>
      <c r="BR5" s="431"/>
      <c r="BS5" s="431"/>
      <c r="BT5" s="431"/>
      <c r="BU5" s="431"/>
      <c r="BV5" s="431"/>
      <c r="BW5" s="432"/>
    </row>
    <row r="6" spans="2:75" ht="18" customHeight="1" thickBot="1">
      <c r="B6" s="9"/>
      <c r="C6" s="9"/>
      <c r="D6" s="9"/>
      <c r="E6" s="9"/>
      <c r="F6" s="9"/>
      <c r="G6" s="9"/>
      <c r="H6" s="9"/>
      <c r="I6" s="9"/>
      <c r="J6" s="9"/>
      <c r="K6" s="9"/>
      <c r="L6" s="9"/>
      <c r="M6" s="9"/>
      <c r="N6" s="2"/>
      <c r="O6" s="2"/>
      <c r="P6" s="2"/>
      <c r="Q6" s="2"/>
      <c r="R6" s="2"/>
      <c r="S6" s="2"/>
      <c r="T6" s="2"/>
      <c r="U6" s="2"/>
      <c r="V6" s="2"/>
      <c r="W6" s="2"/>
      <c r="X6" s="6"/>
      <c r="Y6" s="6"/>
      <c r="Z6" s="6"/>
      <c r="AA6" s="6"/>
      <c r="AB6" s="6"/>
      <c r="AC6" s="6"/>
      <c r="AD6" s="6"/>
      <c r="AE6" s="6"/>
      <c r="AF6" s="6"/>
      <c r="AG6" s="6"/>
      <c r="AH6" s="6"/>
      <c r="AI6" s="6"/>
      <c r="AJ6" s="6"/>
      <c r="AK6" s="6"/>
      <c r="AL6" s="6"/>
      <c r="AM6" s="6"/>
      <c r="AU6" s="25"/>
      <c r="AV6" s="25"/>
      <c r="AW6" s="25"/>
      <c r="AX6" s="25"/>
      <c r="AY6" s="25"/>
      <c r="AZ6" s="433" t="s">
        <v>36</v>
      </c>
      <c r="BA6" s="434"/>
      <c r="BB6" s="434"/>
      <c r="BC6" s="434"/>
      <c r="BD6" s="435"/>
      <c r="BE6" s="436">
        <f>'納品書（控）'!$BE$6</f>
        <v>0</v>
      </c>
      <c r="BF6" s="437"/>
      <c r="BG6" s="437"/>
      <c r="BH6" s="437"/>
      <c r="BI6" s="437"/>
      <c r="BJ6" s="437"/>
      <c r="BK6" s="437"/>
      <c r="BL6" s="437"/>
      <c r="BM6" s="437"/>
      <c r="BN6" s="437"/>
      <c r="BO6" s="437"/>
      <c r="BP6" s="437"/>
      <c r="BQ6" s="437"/>
      <c r="BR6" s="437"/>
      <c r="BS6" s="437"/>
      <c r="BT6" s="437"/>
      <c r="BU6" s="437"/>
      <c r="BV6" s="437"/>
      <c r="BW6" s="438"/>
    </row>
    <row r="7" spans="2:75" ht="18" customHeight="1">
      <c r="B7" s="415" t="s">
        <v>30</v>
      </c>
      <c r="C7" s="416"/>
      <c r="D7" s="416"/>
      <c r="E7" s="416"/>
      <c r="F7" s="416"/>
      <c r="G7" s="416"/>
      <c r="H7" s="416"/>
      <c r="I7" s="416"/>
      <c r="J7" s="416"/>
      <c r="K7" s="416"/>
      <c r="L7" s="416"/>
      <c r="M7" s="416"/>
      <c r="N7" s="416"/>
      <c r="O7" s="416"/>
      <c r="P7" s="416"/>
      <c r="Q7" s="416"/>
      <c r="R7" s="416"/>
      <c r="S7" s="416"/>
      <c r="T7" s="416"/>
      <c r="U7" s="416"/>
      <c r="V7" s="417"/>
      <c r="X7" s="6"/>
      <c r="Y7" s="6"/>
      <c r="Z7" s="404" t="str">
        <f>'納品書（控）'!$Z$7</f>
        <v>受発注No.</v>
      </c>
      <c r="AA7" s="404"/>
      <c r="AB7" s="404"/>
      <c r="AC7" s="404"/>
      <c r="AD7" s="404"/>
      <c r="AE7" s="405">
        <f>'納品書（控）'!$AE$7</f>
        <v>0</v>
      </c>
      <c r="AF7" s="405"/>
      <c r="AG7" s="405"/>
      <c r="AH7" s="405"/>
      <c r="AI7" s="405"/>
      <c r="AJ7" s="405"/>
      <c r="AK7" s="406" t="str">
        <f>'納品書（控）'!$AK$7</f>
        <v>仕入先CD</v>
      </c>
      <c r="AL7" s="406"/>
      <c r="AM7" s="406"/>
      <c r="AN7" s="406"/>
      <c r="AO7" s="406"/>
      <c r="AP7" s="406"/>
      <c r="AQ7" s="407">
        <f>'納品書（控）'!$AQ$7</f>
        <v>0</v>
      </c>
      <c r="AR7" s="407"/>
      <c r="AS7" s="407"/>
      <c r="AT7" s="407"/>
      <c r="AU7" s="407"/>
      <c r="AV7" s="407"/>
      <c r="AW7" s="25"/>
      <c r="AX7" s="25"/>
      <c r="AY7" s="25"/>
      <c r="AZ7" s="408">
        <f>'納品書（控）'!$AZ$7</f>
        <v>0</v>
      </c>
      <c r="BA7" s="409"/>
      <c r="BB7" s="409"/>
      <c r="BC7" s="409"/>
      <c r="BD7" s="409"/>
      <c r="BE7" s="409"/>
      <c r="BF7" s="409"/>
      <c r="BG7" s="409"/>
      <c r="BH7" s="409"/>
      <c r="BI7" s="409"/>
      <c r="BJ7" s="409"/>
      <c r="BK7" s="409"/>
      <c r="BL7" s="409"/>
      <c r="BM7" s="409"/>
      <c r="BN7" s="409"/>
      <c r="BO7" s="409"/>
      <c r="BP7" s="409"/>
      <c r="BQ7" s="409"/>
      <c r="BR7" s="409"/>
      <c r="BS7" s="409"/>
      <c r="BT7" s="409"/>
      <c r="BU7" s="389" t="s">
        <v>10</v>
      </c>
      <c r="BV7" s="389"/>
      <c r="BW7" s="390"/>
    </row>
    <row r="8" spans="2:75" ht="15" customHeight="1">
      <c r="B8" s="418" t="s">
        <v>52</v>
      </c>
      <c r="C8" s="419"/>
      <c r="D8" s="419"/>
      <c r="E8" s="419"/>
      <c r="F8" s="419"/>
      <c r="G8" s="419"/>
      <c r="H8" s="420"/>
      <c r="I8" s="393" t="s">
        <v>9</v>
      </c>
      <c r="J8" s="394"/>
      <c r="K8" s="394"/>
      <c r="L8" s="394"/>
      <c r="M8" s="394"/>
      <c r="N8" s="394"/>
      <c r="O8" s="395"/>
      <c r="P8" s="393" t="s">
        <v>8</v>
      </c>
      <c r="Q8" s="394"/>
      <c r="R8" s="394"/>
      <c r="S8" s="394"/>
      <c r="T8" s="394"/>
      <c r="U8" s="394"/>
      <c r="V8" s="399"/>
      <c r="X8" s="6"/>
      <c r="Y8" s="6"/>
      <c r="Z8" s="25"/>
      <c r="AA8" s="25"/>
      <c r="AB8" s="25"/>
      <c r="AC8" s="25"/>
      <c r="AD8" s="25"/>
      <c r="AE8" s="25"/>
      <c r="AF8" s="25"/>
      <c r="AG8" s="25"/>
      <c r="AH8" s="25"/>
      <c r="AI8" s="25"/>
      <c r="AJ8" s="25"/>
      <c r="AK8" s="25"/>
      <c r="AL8" s="25"/>
      <c r="AM8" s="25"/>
      <c r="AN8" s="25"/>
      <c r="AO8" s="25"/>
      <c r="AP8" s="25"/>
      <c r="AU8" s="25"/>
      <c r="AV8" s="25"/>
      <c r="AW8" s="25"/>
      <c r="AX8" s="25"/>
      <c r="AY8" s="25"/>
      <c r="AZ8" s="410"/>
      <c r="BA8" s="411"/>
      <c r="BB8" s="411"/>
      <c r="BC8" s="411"/>
      <c r="BD8" s="411"/>
      <c r="BE8" s="411"/>
      <c r="BF8" s="411"/>
      <c r="BG8" s="411"/>
      <c r="BH8" s="411"/>
      <c r="BI8" s="411"/>
      <c r="BJ8" s="411"/>
      <c r="BK8" s="411"/>
      <c r="BL8" s="411"/>
      <c r="BM8" s="411"/>
      <c r="BN8" s="411"/>
      <c r="BO8" s="411"/>
      <c r="BP8" s="411"/>
      <c r="BQ8" s="411"/>
      <c r="BR8" s="411"/>
      <c r="BS8" s="411"/>
      <c r="BT8" s="411"/>
      <c r="BU8" s="391"/>
      <c r="BV8" s="391"/>
      <c r="BW8" s="392"/>
    </row>
    <row r="9" spans="2:75" ht="5.0999999999999996" customHeight="1">
      <c r="B9" s="421"/>
      <c r="C9" s="422"/>
      <c r="D9" s="422"/>
      <c r="E9" s="422"/>
      <c r="F9" s="422"/>
      <c r="G9" s="422"/>
      <c r="H9" s="423"/>
      <c r="I9" s="396"/>
      <c r="J9" s="397"/>
      <c r="K9" s="397"/>
      <c r="L9" s="397"/>
      <c r="M9" s="397"/>
      <c r="N9" s="397"/>
      <c r="O9" s="398"/>
      <c r="P9" s="396"/>
      <c r="Q9" s="397"/>
      <c r="R9" s="397"/>
      <c r="S9" s="397"/>
      <c r="T9" s="397"/>
      <c r="U9" s="397"/>
      <c r="V9" s="400"/>
      <c r="X9" s="6"/>
      <c r="Y9" s="6"/>
      <c r="Z9" s="25"/>
      <c r="AA9" s="25"/>
      <c r="AB9" s="25"/>
      <c r="AC9" s="25"/>
      <c r="AD9" s="25"/>
      <c r="AE9" s="25"/>
      <c r="AF9" s="25"/>
      <c r="AG9" s="25"/>
      <c r="AH9" s="25"/>
      <c r="AI9" s="25"/>
      <c r="AJ9" s="25"/>
      <c r="AK9" s="25"/>
      <c r="AL9" s="25"/>
      <c r="AM9" s="25"/>
      <c r="AN9" s="25"/>
      <c r="AO9" s="25"/>
      <c r="AP9" s="25"/>
      <c r="AU9" s="25"/>
      <c r="AV9" s="25"/>
      <c r="AW9" s="25"/>
      <c r="AX9" s="25"/>
      <c r="AY9" s="25"/>
      <c r="AZ9" s="26"/>
      <c r="BA9" s="26"/>
      <c r="BB9" s="26"/>
      <c r="BC9" s="26"/>
      <c r="BD9" s="26"/>
      <c r="BE9" s="26"/>
      <c r="BF9" s="26"/>
      <c r="BG9" s="26"/>
      <c r="BH9" s="26"/>
      <c r="BI9" s="26"/>
      <c r="BJ9" s="26"/>
      <c r="BK9" s="26"/>
      <c r="BL9" s="26"/>
      <c r="BM9" s="26"/>
      <c r="BN9" s="26"/>
      <c r="BO9" s="26"/>
      <c r="BP9" s="26"/>
      <c r="BQ9" s="26"/>
      <c r="BR9" s="26"/>
      <c r="BS9" s="26"/>
      <c r="BT9" s="26"/>
      <c r="BU9" s="27"/>
      <c r="BV9" s="27"/>
      <c r="BW9" s="27"/>
    </row>
    <row r="10" spans="2:75" ht="15" customHeight="1">
      <c r="B10" s="329" t="s">
        <v>53</v>
      </c>
      <c r="C10" s="330"/>
      <c r="D10" s="330"/>
      <c r="E10" s="330"/>
      <c r="F10" s="330"/>
      <c r="G10" s="330"/>
      <c r="H10" s="331"/>
      <c r="I10" s="347"/>
      <c r="J10" s="348"/>
      <c r="K10" s="348"/>
      <c r="L10" s="348"/>
      <c r="M10" s="348"/>
      <c r="N10" s="348"/>
      <c r="O10" s="349"/>
      <c r="P10" s="368"/>
      <c r="Q10" s="368"/>
      <c r="R10" s="368"/>
      <c r="S10" s="368"/>
      <c r="T10" s="368"/>
      <c r="U10" s="368"/>
      <c r="V10" s="369"/>
      <c r="X10" s="25"/>
      <c r="Y10" s="25"/>
      <c r="Z10" s="28" t="s">
        <v>15</v>
      </c>
      <c r="AA10" s="28"/>
      <c r="AB10" s="28"/>
      <c r="AC10" s="28"/>
      <c r="AD10" s="28"/>
      <c r="AE10" s="28"/>
      <c r="AF10" s="28"/>
      <c r="AG10" s="28"/>
      <c r="AH10" s="28"/>
      <c r="AI10" s="28"/>
      <c r="AJ10" s="28"/>
      <c r="AK10" s="28"/>
      <c r="AL10" s="28"/>
      <c r="AM10" s="28"/>
      <c r="AN10" s="28"/>
      <c r="AO10" s="28"/>
      <c r="AP10" s="28"/>
      <c r="AQ10" s="28"/>
      <c r="AR10" s="28"/>
      <c r="AS10" s="28"/>
      <c r="AT10" s="28"/>
      <c r="AU10" s="25"/>
      <c r="AV10" s="25"/>
      <c r="AW10" s="25"/>
      <c r="AX10" s="25"/>
      <c r="AY10" s="25"/>
      <c r="AZ10" s="25"/>
      <c r="BA10" s="25"/>
      <c r="BB10" s="25"/>
      <c r="BC10" s="25"/>
      <c r="BD10" s="25"/>
      <c r="BE10" s="25"/>
      <c r="BF10" s="25"/>
      <c r="BG10" s="25"/>
      <c r="BH10" s="25"/>
    </row>
    <row r="11" spans="2:75" ht="9" customHeight="1" thickBot="1">
      <c r="B11" s="332"/>
      <c r="C11" s="333"/>
      <c r="D11" s="333"/>
      <c r="E11" s="333"/>
      <c r="F11" s="333"/>
      <c r="G11" s="333"/>
      <c r="H11" s="334"/>
      <c r="I11" s="350"/>
      <c r="J11" s="351"/>
      <c r="K11" s="351"/>
      <c r="L11" s="351"/>
      <c r="M11" s="351"/>
      <c r="N11" s="351"/>
      <c r="O11" s="352"/>
      <c r="P11" s="370"/>
      <c r="Q11" s="370"/>
      <c r="R11" s="370"/>
      <c r="S11" s="370"/>
      <c r="T11" s="370"/>
      <c r="U11" s="370"/>
      <c r="V11" s="371"/>
      <c r="X11" s="25"/>
      <c r="Y11" s="25"/>
      <c r="Z11" s="461" t="s">
        <v>6</v>
      </c>
      <c r="AA11" s="462"/>
      <c r="AB11" s="462"/>
      <c r="AC11" s="462"/>
      <c r="AD11" s="462"/>
      <c r="AE11" s="462"/>
      <c r="AF11" s="463"/>
      <c r="AG11" s="467" t="s">
        <v>16</v>
      </c>
      <c r="AH11" s="468"/>
      <c r="AI11" s="468"/>
      <c r="AJ11" s="468"/>
      <c r="AK11" s="468"/>
      <c r="AL11" s="468"/>
      <c r="AM11" s="468"/>
      <c r="AN11" s="468"/>
      <c r="AO11" s="469"/>
      <c r="AP11" s="461" t="s">
        <v>17</v>
      </c>
      <c r="AQ11" s="462"/>
      <c r="AR11" s="462"/>
      <c r="AS11" s="462"/>
      <c r="AT11" s="462"/>
      <c r="AU11" s="462"/>
      <c r="AV11" s="463"/>
      <c r="AW11" s="25"/>
      <c r="AX11" s="25"/>
      <c r="AY11" s="25"/>
      <c r="AZ11" s="473" t="s">
        <v>12</v>
      </c>
      <c r="BA11" s="474"/>
      <c r="BB11" s="474"/>
      <c r="BC11" s="474"/>
      <c r="BD11" s="474"/>
      <c r="BE11" s="474"/>
      <c r="BF11" s="474"/>
      <c r="BG11" s="475"/>
      <c r="BH11" s="474" t="s">
        <v>11</v>
      </c>
      <c r="BI11" s="474"/>
      <c r="BJ11" s="474"/>
      <c r="BK11" s="474"/>
      <c r="BL11" s="474"/>
      <c r="BM11" s="474"/>
      <c r="BN11" s="475"/>
      <c r="BO11" s="494" t="s">
        <v>27</v>
      </c>
      <c r="BP11" s="495"/>
      <c r="BQ11" s="495"/>
      <c r="BR11" s="495"/>
      <c r="BS11" s="495"/>
      <c r="BT11" s="495"/>
      <c r="BU11" s="495"/>
      <c r="BV11" s="495"/>
      <c r="BW11" s="496"/>
    </row>
    <row r="12" spans="2:75" ht="9" customHeight="1">
      <c r="B12" s="180"/>
      <c r="C12" s="180"/>
      <c r="D12" s="180"/>
      <c r="E12" s="180"/>
      <c r="F12" s="180"/>
      <c r="G12" s="180"/>
      <c r="H12" s="180"/>
      <c r="I12" s="180"/>
      <c r="J12" s="180"/>
      <c r="K12" s="180"/>
      <c r="L12" s="180"/>
      <c r="M12" s="180"/>
      <c r="N12" s="180"/>
      <c r="O12" s="180"/>
      <c r="P12" s="180"/>
      <c r="Q12" s="180"/>
      <c r="R12" s="180"/>
      <c r="S12" s="180"/>
      <c r="T12" s="180"/>
      <c r="U12" s="180"/>
      <c r="V12" s="180"/>
      <c r="W12" s="25"/>
      <c r="X12" s="25"/>
      <c r="Y12" s="25"/>
      <c r="Z12" s="464"/>
      <c r="AA12" s="465"/>
      <c r="AB12" s="465"/>
      <c r="AC12" s="465"/>
      <c r="AD12" s="465"/>
      <c r="AE12" s="465"/>
      <c r="AF12" s="466"/>
      <c r="AG12" s="470"/>
      <c r="AH12" s="471"/>
      <c r="AI12" s="471"/>
      <c r="AJ12" s="471"/>
      <c r="AK12" s="471"/>
      <c r="AL12" s="471"/>
      <c r="AM12" s="471"/>
      <c r="AN12" s="471"/>
      <c r="AO12" s="472"/>
      <c r="AP12" s="464"/>
      <c r="AQ12" s="465"/>
      <c r="AR12" s="465"/>
      <c r="AS12" s="465"/>
      <c r="AT12" s="465"/>
      <c r="AU12" s="465"/>
      <c r="AV12" s="466"/>
      <c r="AW12" s="25"/>
      <c r="AX12" s="25"/>
      <c r="AY12" s="25"/>
      <c r="AZ12" s="433"/>
      <c r="BA12" s="434"/>
      <c r="BB12" s="434"/>
      <c r="BC12" s="434"/>
      <c r="BD12" s="434"/>
      <c r="BE12" s="434"/>
      <c r="BF12" s="434"/>
      <c r="BG12" s="435"/>
      <c r="BH12" s="434"/>
      <c r="BI12" s="434"/>
      <c r="BJ12" s="434"/>
      <c r="BK12" s="434"/>
      <c r="BL12" s="434"/>
      <c r="BM12" s="434"/>
      <c r="BN12" s="435"/>
      <c r="BO12" s="494"/>
      <c r="BP12" s="495"/>
      <c r="BQ12" s="495"/>
      <c r="BR12" s="495"/>
      <c r="BS12" s="495"/>
      <c r="BT12" s="495"/>
      <c r="BU12" s="495"/>
      <c r="BV12" s="495"/>
      <c r="BW12" s="496"/>
    </row>
    <row r="13" spans="2:75" ht="15.95" customHeight="1">
      <c r="B13" s="353" t="s">
        <v>19</v>
      </c>
      <c r="C13" s="354"/>
      <c r="D13" s="354"/>
      <c r="E13" s="354"/>
      <c r="F13" s="354"/>
      <c r="G13" s="354"/>
      <c r="H13" s="354"/>
      <c r="I13" s="354"/>
      <c r="J13" s="354"/>
      <c r="K13" s="354"/>
      <c r="L13" s="354"/>
      <c r="M13" s="354"/>
      <c r="N13" s="354"/>
      <c r="O13" s="354"/>
      <c r="P13" s="354"/>
      <c r="Q13" s="354"/>
      <c r="R13" s="354"/>
      <c r="S13" s="354"/>
      <c r="T13" s="354"/>
      <c r="U13" s="354"/>
      <c r="V13" s="355"/>
      <c r="W13" s="25"/>
      <c r="X13" s="25"/>
      <c r="Y13" s="25"/>
      <c r="Z13" s="497" t="str">
        <f>'納品書（控）'!Z12</f>
        <v/>
      </c>
      <c r="AA13" s="498"/>
      <c r="AB13" s="498"/>
      <c r="AC13" s="498"/>
      <c r="AD13" s="498"/>
      <c r="AE13" s="498"/>
      <c r="AF13" s="499"/>
      <c r="AG13" s="500" t="str">
        <f>'納品書（控）'!AG12</f>
        <v/>
      </c>
      <c r="AH13" s="501"/>
      <c r="AI13" s="501"/>
      <c r="AJ13" s="501"/>
      <c r="AK13" s="501"/>
      <c r="AL13" s="501"/>
      <c r="AM13" s="501"/>
      <c r="AN13" s="501"/>
      <c r="AO13" s="502"/>
      <c r="AP13" s="500" t="str">
        <f>'納品書（控）'!AP12</f>
        <v/>
      </c>
      <c r="AQ13" s="501"/>
      <c r="AR13" s="501"/>
      <c r="AS13" s="501"/>
      <c r="AT13" s="501"/>
      <c r="AU13" s="501"/>
      <c r="AV13" s="502"/>
      <c r="AW13" s="25"/>
      <c r="AX13" s="25"/>
      <c r="AY13" s="25"/>
      <c r="AZ13" s="439">
        <f>'納品書（控）'!AZ12</f>
        <v>0</v>
      </c>
      <c r="BA13" s="440"/>
      <c r="BB13" s="440"/>
      <c r="BC13" s="440"/>
      <c r="BD13" s="440"/>
      <c r="BE13" s="440"/>
      <c r="BF13" s="440"/>
      <c r="BG13" s="441"/>
      <c r="BH13" s="439" t="str">
        <f>'納品書（控）'!BH12</f>
        <v/>
      </c>
      <c r="BI13" s="440"/>
      <c r="BJ13" s="440"/>
      <c r="BK13" s="440"/>
      <c r="BL13" s="440"/>
      <c r="BM13" s="440"/>
      <c r="BN13" s="441"/>
      <c r="BO13" s="445" t="str">
        <f>'納品書（控）'!BO12</f>
        <v/>
      </c>
      <c r="BP13" s="446"/>
      <c r="BQ13" s="446"/>
      <c r="BR13" s="446"/>
      <c r="BS13" s="446"/>
      <c r="BT13" s="446"/>
      <c r="BU13" s="446"/>
      <c r="BV13" s="446"/>
      <c r="BW13" s="447"/>
    </row>
    <row r="14" spans="2:75" ht="8.1" customHeight="1">
      <c r="B14" s="359">
        <f>'納品書（控）'!B13</f>
        <v>0</v>
      </c>
      <c r="C14" s="360"/>
      <c r="D14" s="360"/>
      <c r="E14" s="360"/>
      <c r="F14" s="360"/>
      <c r="G14" s="360"/>
      <c r="H14" s="360"/>
      <c r="I14" s="360"/>
      <c r="J14" s="360"/>
      <c r="K14" s="360"/>
      <c r="L14" s="360"/>
      <c r="M14" s="360"/>
      <c r="N14" s="360"/>
      <c r="O14" s="360"/>
      <c r="P14" s="360"/>
      <c r="Q14" s="360"/>
      <c r="R14" s="360"/>
      <c r="S14" s="360"/>
      <c r="T14" s="360"/>
      <c r="U14" s="360"/>
      <c r="V14" s="361"/>
      <c r="W14" s="25"/>
      <c r="X14" s="25"/>
      <c r="Y14" s="25"/>
      <c r="Z14" s="476" t="str">
        <f>'納品書（控）'!Z13</f>
        <v/>
      </c>
      <c r="AA14" s="477"/>
      <c r="AB14" s="477"/>
      <c r="AC14" s="477"/>
      <c r="AD14" s="477"/>
      <c r="AE14" s="477"/>
      <c r="AF14" s="478"/>
      <c r="AG14" s="482" t="str">
        <f>'納品書（控）'!AG13</f>
        <v/>
      </c>
      <c r="AH14" s="483"/>
      <c r="AI14" s="483"/>
      <c r="AJ14" s="483"/>
      <c r="AK14" s="483"/>
      <c r="AL14" s="483"/>
      <c r="AM14" s="483"/>
      <c r="AN14" s="483"/>
      <c r="AO14" s="484"/>
      <c r="AP14" s="488" t="str">
        <f>'納品書（控）'!AP13</f>
        <v/>
      </c>
      <c r="AQ14" s="489"/>
      <c r="AR14" s="489"/>
      <c r="AS14" s="489"/>
      <c r="AT14" s="489"/>
      <c r="AU14" s="489"/>
      <c r="AV14" s="490"/>
      <c r="AW14" s="25"/>
      <c r="AX14" s="25"/>
      <c r="AY14" s="25"/>
      <c r="AZ14" s="442"/>
      <c r="BA14" s="443"/>
      <c r="BB14" s="443"/>
      <c r="BC14" s="443"/>
      <c r="BD14" s="443"/>
      <c r="BE14" s="443"/>
      <c r="BF14" s="443"/>
      <c r="BG14" s="444"/>
      <c r="BH14" s="442"/>
      <c r="BI14" s="443"/>
      <c r="BJ14" s="443"/>
      <c r="BK14" s="443"/>
      <c r="BL14" s="443"/>
      <c r="BM14" s="443"/>
      <c r="BN14" s="444"/>
      <c r="BO14" s="448"/>
      <c r="BP14" s="449"/>
      <c r="BQ14" s="449"/>
      <c r="BR14" s="449"/>
      <c r="BS14" s="449"/>
      <c r="BT14" s="449"/>
      <c r="BU14" s="449"/>
      <c r="BV14" s="449"/>
      <c r="BW14" s="450"/>
    </row>
    <row r="15" spans="2:75" ht="8.1" customHeight="1">
      <c r="B15" s="362"/>
      <c r="C15" s="363"/>
      <c r="D15" s="363"/>
      <c r="E15" s="363"/>
      <c r="F15" s="363"/>
      <c r="G15" s="363"/>
      <c r="H15" s="363"/>
      <c r="I15" s="363"/>
      <c r="J15" s="363"/>
      <c r="K15" s="363"/>
      <c r="L15" s="363"/>
      <c r="M15" s="363"/>
      <c r="N15" s="363"/>
      <c r="O15" s="363"/>
      <c r="P15" s="363"/>
      <c r="Q15" s="363"/>
      <c r="R15" s="363"/>
      <c r="S15" s="363"/>
      <c r="T15" s="363"/>
      <c r="U15" s="363"/>
      <c r="V15" s="364"/>
      <c r="W15" s="2"/>
      <c r="X15" s="25"/>
      <c r="Y15" s="25"/>
      <c r="Z15" s="479"/>
      <c r="AA15" s="480"/>
      <c r="AB15" s="480"/>
      <c r="AC15" s="480"/>
      <c r="AD15" s="480"/>
      <c r="AE15" s="480"/>
      <c r="AF15" s="481"/>
      <c r="AG15" s="485"/>
      <c r="AH15" s="486"/>
      <c r="AI15" s="486"/>
      <c r="AJ15" s="486"/>
      <c r="AK15" s="486"/>
      <c r="AL15" s="486"/>
      <c r="AM15" s="486"/>
      <c r="AN15" s="486"/>
      <c r="AO15" s="487"/>
      <c r="AP15" s="491"/>
      <c r="AQ15" s="492"/>
      <c r="AR15" s="492"/>
      <c r="AS15" s="492"/>
      <c r="AT15" s="492"/>
      <c r="AU15" s="492"/>
      <c r="AV15" s="493"/>
      <c r="AW15" s="29"/>
      <c r="AX15" s="29"/>
      <c r="AY15" s="29"/>
      <c r="AZ15" s="29"/>
      <c r="BA15" s="29"/>
      <c r="BB15" s="30"/>
      <c r="BC15" s="25"/>
      <c r="BD15" s="25"/>
      <c r="BE15" s="25"/>
      <c r="BF15" s="25"/>
      <c r="BG15" s="25"/>
      <c r="BH15" s="25"/>
      <c r="BI15" s="25"/>
      <c r="BJ15" s="25"/>
      <c r="BK15" s="25"/>
      <c r="BL15" s="25"/>
      <c r="BM15" s="25"/>
      <c r="BN15" s="25"/>
      <c r="BO15" s="25"/>
      <c r="BP15" s="12"/>
      <c r="BQ15" s="12"/>
    </row>
    <row r="16" spans="2:75" ht="15.95" customHeight="1" thickBot="1">
      <c r="B16" s="372">
        <f>'納品書（控）'!B15</f>
        <v>0</v>
      </c>
      <c r="C16" s="373"/>
      <c r="D16" s="373"/>
      <c r="E16" s="373"/>
      <c r="F16" s="373"/>
      <c r="G16" s="373"/>
      <c r="H16" s="373"/>
      <c r="I16" s="373"/>
      <c r="J16" s="373"/>
      <c r="K16" s="373"/>
      <c r="L16" s="373"/>
      <c r="M16" s="373"/>
      <c r="N16" s="373"/>
      <c r="O16" s="373"/>
      <c r="P16" s="373"/>
      <c r="Q16" s="373"/>
      <c r="R16" s="373"/>
      <c r="S16" s="373"/>
      <c r="T16" s="373"/>
      <c r="U16" s="373"/>
      <c r="V16" s="374"/>
      <c r="W16" s="2"/>
      <c r="X16" s="25"/>
      <c r="Y16" s="25"/>
      <c r="Z16" s="503" t="str">
        <f>'納品書（控）'!Z15</f>
        <v>対象外</v>
      </c>
      <c r="AA16" s="504"/>
      <c r="AB16" s="504"/>
      <c r="AC16" s="504"/>
      <c r="AD16" s="504"/>
      <c r="AE16" s="504"/>
      <c r="AF16" s="505"/>
      <c r="AG16" s="506" t="str">
        <f>'納品書（控）'!AG15</f>
        <v/>
      </c>
      <c r="AH16" s="507"/>
      <c r="AI16" s="507"/>
      <c r="AJ16" s="507"/>
      <c r="AK16" s="507"/>
      <c r="AL16" s="507"/>
      <c r="AM16" s="507"/>
      <c r="AN16" s="507"/>
      <c r="AO16" s="508"/>
      <c r="AP16" s="509" t="str">
        <f>'納品書（控）'!AP15</f>
        <v>－</v>
      </c>
      <c r="AQ16" s="510"/>
      <c r="AR16" s="510"/>
      <c r="AS16" s="510"/>
      <c r="AT16" s="510"/>
      <c r="AU16" s="510"/>
      <c r="AV16" s="511"/>
      <c r="AW16" s="29"/>
      <c r="AX16" s="29"/>
      <c r="AY16" s="29"/>
      <c r="AZ16" s="29"/>
      <c r="BA16" s="29"/>
      <c r="BB16" s="30"/>
      <c r="BC16" s="25"/>
      <c r="BD16" s="25"/>
      <c r="BE16" s="25"/>
      <c r="BF16" s="25"/>
      <c r="BG16" s="25"/>
      <c r="BH16" s="25"/>
      <c r="BI16" s="25"/>
      <c r="BJ16" s="25"/>
      <c r="BK16" s="25"/>
      <c r="BL16" s="25"/>
      <c r="BM16" s="25"/>
      <c r="BN16" s="25"/>
      <c r="BO16" s="25"/>
      <c r="BP16" s="12"/>
      <c r="BQ16" s="12"/>
    </row>
    <row r="17" spans="2:75" ht="15.95" customHeight="1" thickTop="1">
      <c r="B17" s="356">
        <f>'納品書（控）'!B16</f>
        <v>0</v>
      </c>
      <c r="C17" s="357"/>
      <c r="D17" s="357"/>
      <c r="E17" s="357"/>
      <c r="F17" s="357"/>
      <c r="G17" s="357"/>
      <c r="H17" s="357"/>
      <c r="I17" s="357"/>
      <c r="J17" s="357"/>
      <c r="K17" s="357"/>
      <c r="L17" s="357"/>
      <c r="M17" s="357"/>
      <c r="N17" s="357"/>
      <c r="O17" s="357"/>
      <c r="P17" s="357"/>
      <c r="Q17" s="357"/>
      <c r="R17" s="357"/>
      <c r="S17" s="357"/>
      <c r="T17" s="357"/>
      <c r="U17" s="357"/>
      <c r="V17" s="358"/>
      <c r="X17" s="25"/>
      <c r="Y17" s="25"/>
      <c r="Z17" s="451" t="s">
        <v>18</v>
      </c>
      <c r="AA17" s="452"/>
      <c r="AB17" s="452"/>
      <c r="AC17" s="452"/>
      <c r="AD17" s="452"/>
      <c r="AE17" s="452"/>
      <c r="AF17" s="453"/>
      <c r="AG17" s="454">
        <f>'納品書（控）'!AG16</f>
        <v>0</v>
      </c>
      <c r="AH17" s="455"/>
      <c r="AI17" s="455"/>
      <c r="AJ17" s="455"/>
      <c r="AK17" s="455"/>
      <c r="AL17" s="455"/>
      <c r="AM17" s="455"/>
      <c r="AN17" s="455"/>
      <c r="AO17" s="456"/>
      <c r="AP17" s="457" t="str">
        <f>'納品書（控）'!AP16</f>
        <v/>
      </c>
      <c r="AQ17" s="458"/>
      <c r="AR17" s="458"/>
      <c r="AS17" s="458"/>
      <c r="AT17" s="458"/>
      <c r="AU17" s="458"/>
      <c r="AV17" s="459"/>
      <c r="AW17" s="12"/>
      <c r="AX17" s="12"/>
      <c r="AY17" s="12"/>
      <c r="AZ17" s="460"/>
      <c r="BA17" s="460"/>
      <c r="BB17" s="460"/>
      <c r="BC17" s="460"/>
      <c r="BD17" s="460"/>
      <c r="BE17" s="460"/>
      <c r="BF17" s="460"/>
      <c r="BG17" s="460"/>
      <c r="BH17" s="460"/>
      <c r="BI17" s="460"/>
      <c r="BJ17" s="460"/>
      <c r="BK17" s="460"/>
      <c r="BL17" s="460"/>
      <c r="BM17" s="460"/>
      <c r="BN17" s="460"/>
      <c r="BO17" s="460"/>
      <c r="BP17" s="460"/>
      <c r="BQ17" s="460"/>
      <c r="BR17" s="460"/>
      <c r="BS17" s="460"/>
      <c r="BT17" s="460"/>
      <c r="BU17" s="460"/>
      <c r="BV17" s="460"/>
      <c r="BW17" s="460"/>
    </row>
    <row r="18" spans="2:75" ht="9.9499999999999993" customHeight="1">
      <c r="B18" s="180"/>
      <c r="C18" s="180"/>
      <c r="D18" s="180"/>
      <c r="E18" s="180"/>
      <c r="F18" s="180"/>
      <c r="G18" s="180"/>
      <c r="H18" s="180"/>
      <c r="I18" s="180"/>
      <c r="J18" s="180"/>
      <c r="K18" s="180"/>
      <c r="L18" s="180"/>
      <c r="M18" s="180"/>
      <c r="N18" s="180"/>
      <c r="O18" s="180"/>
      <c r="P18" s="180"/>
      <c r="Q18" s="180"/>
      <c r="R18" s="180"/>
      <c r="S18" s="180"/>
      <c r="T18" s="180"/>
      <c r="U18" s="180"/>
      <c r="V18" s="180"/>
      <c r="AH18" s="13"/>
      <c r="AI18" s="13"/>
      <c r="AJ18" s="13"/>
      <c r="AK18" s="13"/>
      <c r="AL18" s="13"/>
      <c r="AM18" s="13"/>
      <c r="AN18" s="14"/>
      <c r="AO18" s="14"/>
      <c r="AP18" s="14"/>
      <c r="AQ18" s="14"/>
      <c r="AR18" s="14"/>
      <c r="AS18" s="14"/>
      <c r="AT18" s="14"/>
      <c r="AU18" s="12"/>
      <c r="AV18" s="12"/>
      <c r="AW18" s="12"/>
      <c r="AX18" s="12"/>
      <c r="AY18" s="12"/>
      <c r="AZ18" s="12"/>
      <c r="BA18" s="12"/>
      <c r="BB18" s="12"/>
      <c r="BC18" s="12"/>
      <c r="BD18" s="12"/>
      <c r="BE18" s="12"/>
      <c r="BF18" s="12"/>
      <c r="BG18" s="12"/>
      <c r="BH18" s="12"/>
      <c r="BI18" s="12"/>
      <c r="BJ18" s="12"/>
      <c r="BK18" s="12"/>
      <c r="BL18" s="12"/>
      <c r="BM18" s="12"/>
      <c r="BN18" s="12"/>
      <c r="BO18" s="12"/>
      <c r="BP18" s="12"/>
      <c r="BQ18" s="12"/>
    </row>
    <row r="19" spans="2:75" ht="15" customHeight="1" thickBot="1">
      <c r="B19" s="549" t="str">
        <f>'納品書（控）'!$B$18</f>
        <v>返品等明細</v>
      </c>
      <c r="C19" s="549"/>
      <c r="D19" s="549"/>
      <c r="E19" s="549"/>
      <c r="F19" s="549"/>
      <c r="G19" s="549"/>
      <c r="H19" s="549"/>
      <c r="I19" s="15"/>
      <c r="J19" s="15"/>
      <c r="K19" s="15"/>
      <c r="L19" s="15"/>
      <c r="M19" s="15"/>
      <c r="N19" s="15"/>
      <c r="O19" s="16"/>
      <c r="P19" s="16"/>
      <c r="Q19" s="16"/>
      <c r="R19" s="15"/>
      <c r="S19" s="15"/>
      <c r="T19" s="15"/>
      <c r="U19" s="15"/>
      <c r="V19" s="15"/>
      <c r="W19" s="16"/>
      <c r="AH19" s="13"/>
      <c r="AI19" s="13"/>
      <c r="AJ19" s="13"/>
      <c r="AK19" s="13"/>
      <c r="AL19" s="13"/>
      <c r="AM19" s="13"/>
      <c r="AN19" s="14"/>
      <c r="AO19" s="14"/>
      <c r="AP19" s="14"/>
      <c r="AQ19" s="14"/>
      <c r="AR19" s="14"/>
      <c r="AS19" s="14"/>
      <c r="AT19" s="14"/>
      <c r="AU19" s="12"/>
      <c r="AV19" s="12"/>
      <c r="AW19" s="12"/>
      <c r="AX19" s="12"/>
      <c r="AY19" s="12"/>
      <c r="AZ19" s="12"/>
      <c r="BA19" s="12"/>
      <c r="BB19" s="12"/>
      <c r="BC19" s="12"/>
      <c r="BD19" s="12"/>
      <c r="BE19" s="12"/>
      <c r="BF19" s="12"/>
      <c r="BG19" s="12"/>
      <c r="BH19" s="12"/>
      <c r="BI19" s="12"/>
      <c r="BJ19" s="12"/>
      <c r="BR19" s="512">
        <f>'納品書（控）'!$BR$18</f>
        <v>0</v>
      </c>
      <c r="BS19" s="512"/>
      <c r="BT19" s="512"/>
      <c r="BU19" s="512"/>
      <c r="BV19" s="512"/>
      <c r="BW19" s="512"/>
    </row>
    <row r="20" spans="2:75" ht="18.95" customHeight="1" thickBot="1">
      <c r="B20" s="335" t="s">
        <v>22</v>
      </c>
      <c r="C20" s="336"/>
      <c r="D20" s="336"/>
      <c r="E20" s="336"/>
      <c r="F20" s="336"/>
      <c r="G20" s="337"/>
      <c r="H20" s="519" t="s">
        <v>46</v>
      </c>
      <c r="I20" s="520"/>
      <c r="J20" s="520"/>
      <c r="K20" s="520"/>
      <c r="L20" s="520"/>
      <c r="M20" s="521"/>
      <c r="N20" s="574" t="s">
        <v>21</v>
      </c>
      <c r="O20" s="514"/>
      <c r="P20" s="514"/>
      <c r="Q20" s="514"/>
      <c r="R20" s="514"/>
      <c r="S20" s="514"/>
      <c r="T20" s="514"/>
      <c r="U20" s="514"/>
      <c r="V20" s="514"/>
      <c r="W20" s="514"/>
      <c r="X20" s="514"/>
      <c r="Y20" s="514"/>
      <c r="Z20" s="514"/>
      <c r="AA20" s="575"/>
      <c r="AB20" s="525" t="s">
        <v>3</v>
      </c>
      <c r="AC20" s="514"/>
      <c r="AD20" s="514"/>
      <c r="AE20" s="514"/>
      <c r="AF20" s="514"/>
      <c r="AG20" s="514"/>
      <c r="AH20" s="514"/>
      <c r="AI20" s="514"/>
      <c r="AJ20" s="514"/>
      <c r="AK20" s="514"/>
      <c r="AL20" s="514"/>
      <c r="AM20" s="515"/>
      <c r="AN20" s="513" t="s">
        <v>32</v>
      </c>
      <c r="AO20" s="514"/>
      <c r="AP20" s="514"/>
      <c r="AQ20" s="514"/>
      <c r="AR20" s="514"/>
      <c r="AS20" s="514"/>
      <c r="AT20" s="515"/>
      <c r="AU20" s="516" t="s">
        <v>5</v>
      </c>
      <c r="AV20" s="517"/>
      <c r="AW20" s="518"/>
      <c r="AX20" s="516" t="s">
        <v>31</v>
      </c>
      <c r="AY20" s="517"/>
      <c r="AZ20" s="517"/>
      <c r="BA20" s="517"/>
      <c r="BB20" s="517"/>
      <c r="BC20" s="518"/>
      <c r="BD20" s="513" t="s">
        <v>6</v>
      </c>
      <c r="BE20" s="514"/>
      <c r="BF20" s="543" t="s">
        <v>1</v>
      </c>
      <c r="BG20" s="544"/>
      <c r="BH20" s="544"/>
      <c r="BI20" s="544"/>
      <c r="BJ20" s="544"/>
      <c r="BK20" s="545"/>
      <c r="BL20" s="529" t="s">
        <v>7</v>
      </c>
      <c r="BM20" s="517"/>
      <c r="BN20" s="517"/>
      <c r="BO20" s="517"/>
      <c r="BP20" s="517"/>
      <c r="BQ20" s="530"/>
      <c r="BR20" s="543" t="s">
        <v>1</v>
      </c>
      <c r="BS20" s="544"/>
      <c r="BT20" s="544"/>
      <c r="BU20" s="544"/>
      <c r="BV20" s="544"/>
      <c r="BW20" s="545"/>
    </row>
    <row r="21" spans="2:75" ht="18.95" customHeight="1">
      <c r="B21" s="338"/>
      <c r="C21" s="339"/>
      <c r="D21" s="339"/>
      <c r="E21" s="339"/>
      <c r="F21" s="339"/>
      <c r="G21" s="340"/>
      <c r="H21" s="522">
        <f>'納品書（控）'!H20</f>
        <v>0</v>
      </c>
      <c r="I21" s="523"/>
      <c r="J21" s="523"/>
      <c r="K21" s="523"/>
      <c r="L21" s="523"/>
      <c r="M21" s="524"/>
      <c r="N21" s="553">
        <f>'納品書（控）'!N20</f>
        <v>0</v>
      </c>
      <c r="O21" s="527"/>
      <c r="P21" s="527"/>
      <c r="Q21" s="527"/>
      <c r="R21" s="527"/>
      <c r="S21" s="527"/>
      <c r="T21" s="527"/>
      <c r="U21" s="527"/>
      <c r="V21" s="527"/>
      <c r="W21" s="527"/>
      <c r="X21" s="527"/>
      <c r="Y21" s="527"/>
      <c r="Z21" s="527"/>
      <c r="AA21" s="554"/>
      <c r="AB21" s="526">
        <f>'納品書（控）'!AB20</f>
        <v>0</v>
      </c>
      <c r="AC21" s="527"/>
      <c r="AD21" s="527"/>
      <c r="AE21" s="527"/>
      <c r="AF21" s="527"/>
      <c r="AG21" s="527"/>
      <c r="AH21" s="527"/>
      <c r="AI21" s="527"/>
      <c r="AJ21" s="527"/>
      <c r="AK21" s="527"/>
      <c r="AL21" s="527"/>
      <c r="AM21" s="528"/>
      <c r="AN21" s="586">
        <f>ROUNDDOWN('納品書（控）'!AN20,0)</f>
        <v>0</v>
      </c>
      <c r="AO21" s="587"/>
      <c r="AP21" s="587"/>
      <c r="AQ21" s="587"/>
      <c r="AR21" s="587"/>
      <c r="AS21" s="576" t="str">
        <f>IF('納品書（控）'!$BZ$18=TRUE,('納品書（控）'!AN20-INT('納品書（控）'!AN20))*10000,"")</f>
        <v/>
      </c>
      <c r="AT21" s="577"/>
      <c r="AU21" s="546">
        <f>'納品書（控）'!AT20</f>
        <v>0</v>
      </c>
      <c r="AV21" s="547"/>
      <c r="AW21" s="548"/>
      <c r="AX21" s="591">
        <f>ROUNDDOWN('納品書（控）'!AW20,0)</f>
        <v>0</v>
      </c>
      <c r="AY21" s="592"/>
      <c r="AZ21" s="592"/>
      <c r="BA21" s="593"/>
      <c r="BB21" s="597" t="str">
        <f>IF('納品書（控）'!$CA$18=TRUE,('納品書（控）'!AW20-INT('納品書（控）'!AW20))*100,"")</f>
        <v/>
      </c>
      <c r="BC21" s="598"/>
      <c r="BD21" s="555">
        <f>'納品書（控）'!BC20</f>
        <v>0</v>
      </c>
      <c r="BE21" s="556"/>
      <c r="BF21" s="540"/>
      <c r="BG21" s="541"/>
      <c r="BH21" s="541"/>
      <c r="BI21" s="541"/>
      <c r="BJ21" s="541"/>
      <c r="BK21" s="542"/>
      <c r="BL21" s="531" t="str">
        <f>'納品書（控）'!BL20</f>
        <v xml:space="preserve"> </v>
      </c>
      <c r="BM21" s="532"/>
      <c r="BN21" s="532"/>
      <c r="BO21" s="532"/>
      <c r="BP21" s="532"/>
      <c r="BQ21" s="533"/>
      <c r="BR21" s="540"/>
      <c r="BS21" s="541"/>
      <c r="BT21" s="541"/>
      <c r="BU21" s="541"/>
      <c r="BV21" s="541"/>
      <c r="BW21" s="542"/>
    </row>
    <row r="22" spans="2:75" ht="18.95" customHeight="1">
      <c r="B22" s="341"/>
      <c r="C22" s="342"/>
      <c r="D22" s="342"/>
      <c r="E22" s="342"/>
      <c r="F22" s="342"/>
      <c r="G22" s="343"/>
      <c r="H22" s="344">
        <f>'納品書（控）'!H21</f>
        <v>0</v>
      </c>
      <c r="I22" s="345"/>
      <c r="J22" s="345"/>
      <c r="K22" s="345"/>
      <c r="L22" s="345"/>
      <c r="M22" s="346"/>
      <c r="N22" s="365">
        <f>'納品書（控）'!N21</f>
        <v>0</v>
      </c>
      <c r="O22" s="366"/>
      <c r="P22" s="366"/>
      <c r="Q22" s="366"/>
      <c r="R22" s="366"/>
      <c r="S22" s="366"/>
      <c r="T22" s="366"/>
      <c r="U22" s="366"/>
      <c r="V22" s="366"/>
      <c r="W22" s="366"/>
      <c r="X22" s="366"/>
      <c r="Y22" s="366"/>
      <c r="Z22" s="366"/>
      <c r="AA22" s="367"/>
      <c r="AB22" s="538">
        <f>'納品書（控）'!AB21</f>
        <v>0</v>
      </c>
      <c r="AC22" s="366"/>
      <c r="AD22" s="366"/>
      <c r="AE22" s="366"/>
      <c r="AF22" s="366"/>
      <c r="AG22" s="366"/>
      <c r="AH22" s="366"/>
      <c r="AI22" s="366"/>
      <c r="AJ22" s="366"/>
      <c r="AK22" s="366"/>
      <c r="AL22" s="366"/>
      <c r="AM22" s="539"/>
      <c r="AN22" s="560">
        <f>ROUNDDOWN('納品書（控）'!AN21,0)</f>
        <v>0</v>
      </c>
      <c r="AO22" s="561"/>
      <c r="AP22" s="561"/>
      <c r="AQ22" s="561"/>
      <c r="AR22" s="561"/>
      <c r="AS22" s="566" t="str">
        <f>IF('納品書（控）'!$BZ$18=TRUE,('納品書（控）'!AN21-INT('納品書（控）'!AN21))*10000,"")</f>
        <v/>
      </c>
      <c r="AT22" s="567"/>
      <c r="AU22" s="557">
        <f>'納品書（控）'!AT21</f>
        <v>0</v>
      </c>
      <c r="AV22" s="558"/>
      <c r="AW22" s="559"/>
      <c r="AX22" s="594">
        <f>ROUNDDOWN('納品書（控）'!AW21,0)</f>
        <v>0</v>
      </c>
      <c r="AY22" s="595"/>
      <c r="AZ22" s="595"/>
      <c r="BA22" s="596"/>
      <c r="BB22" s="562" t="str">
        <f>IF('納品書（控）'!$CA$18=TRUE,('納品書（控）'!AW21-INT('納品書（控）'!AW21))*100,"")</f>
        <v/>
      </c>
      <c r="BC22" s="563"/>
      <c r="BD22" s="564">
        <f>'納品書（控）'!BC21</f>
        <v>0</v>
      </c>
      <c r="BE22" s="565"/>
      <c r="BF22" s="550"/>
      <c r="BG22" s="551"/>
      <c r="BH22" s="551"/>
      <c r="BI22" s="551"/>
      <c r="BJ22" s="551"/>
      <c r="BK22" s="552"/>
      <c r="BL22" s="535" t="str">
        <f>'納品書（控）'!BL21</f>
        <v xml:space="preserve"> </v>
      </c>
      <c r="BM22" s="536"/>
      <c r="BN22" s="536"/>
      <c r="BO22" s="536"/>
      <c r="BP22" s="536"/>
      <c r="BQ22" s="537"/>
      <c r="BR22" s="550"/>
      <c r="BS22" s="551"/>
      <c r="BT22" s="551"/>
      <c r="BU22" s="551"/>
      <c r="BV22" s="551"/>
      <c r="BW22" s="552"/>
    </row>
    <row r="23" spans="2:75" ht="18.95" customHeight="1">
      <c r="B23" s="341"/>
      <c r="C23" s="342"/>
      <c r="D23" s="342"/>
      <c r="E23" s="342"/>
      <c r="F23" s="342"/>
      <c r="G23" s="343"/>
      <c r="H23" s="344">
        <f>'納品書（控）'!H22</f>
        <v>0</v>
      </c>
      <c r="I23" s="345"/>
      <c r="J23" s="345"/>
      <c r="K23" s="345"/>
      <c r="L23" s="345"/>
      <c r="M23" s="346"/>
      <c r="N23" s="365">
        <f>'納品書（控）'!N22</f>
        <v>0</v>
      </c>
      <c r="O23" s="366"/>
      <c r="P23" s="366"/>
      <c r="Q23" s="366"/>
      <c r="R23" s="366"/>
      <c r="S23" s="366"/>
      <c r="T23" s="366"/>
      <c r="U23" s="366"/>
      <c r="V23" s="366"/>
      <c r="W23" s="366"/>
      <c r="X23" s="366"/>
      <c r="Y23" s="366"/>
      <c r="Z23" s="366"/>
      <c r="AA23" s="367"/>
      <c r="AB23" s="538">
        <f>'納品書（控）'!AB22</f>
        <v>0</v>
      </c>
      <c r="AC23" s="366"/>
      <c r="AD23" s="366"/>
      <c r="AE23" s="366"/>
      <c r="AF23" s="366"/>
      <c r="AG23" s="366"/>
      <c r="AH23" s="366"/>
      <c r="AI23" s="366"/>
      <c r="AJ23" s="366"/>
      <c r="AK23" s="366"/>
      <c r="AL23" s="366"/>
      <c r="AM23" s="539"/>
      <c r="AN23" s="560">
        <f>ROUNDDOWN('納品書（控）'!AN22,0)</f>
        <v>0</v>
      </c>
      <c r="AO23" s="561"/>
      <c r="AP23" s="561"/>
      <c r="AQ23" s="561"/>
      <c r="AR23" s="561"/>
      <c r="AS23" s="566" t="str">
        <f>IF('納品書（控）'!$BZ$18=TRUE,('納品書（控）'!AN22-INT('納品書（控）'!AN22))*10000,"")</f>
        <v/>
      </c>
      <c r="AT23" s="567"/>
      <c r="AU23" s="557">
        <f>'納品書（控）'!AT22</f>
        <v>0</v>
      </c>
      <c r="AV23" s="558"/>
      <c r="AW23" s="559"/>
      <c r="AX23" s="594">
        <f>ROUNDDOWN('納品書（控）'!AW22,0)</f>
        <v>0</v>
      </c>
      <c r="AY23" s="595"/>
      <c r="AZ23" s="595"/>
      <c r="BA23" s="596"/>
      <c r="BB23" s="562" t="str">
        <f>IF('納品書（控）'!$CA$18=TRUE,('納品書（控）'!AW22-INT('納品書（控）'!AW22))*100,"")</f>
        <v/>
      </c>
      <c r="BC23" s="563"/>
      <c r="BD23" s="564">
        <f>'納品書（控）'!BC22</f>
        <v>0</v>
      </c>
      <c r="BE23" s="565"/>
      <c r="BF23" s="550"/>
      <c r="BG23" s="551"/>
      <c r="BH23" s="551"/>
      <c r="BI23" s="551"/>
      <c r="BJ23" s="551"/>
      <c r="BK23" s="552"/>
      <c r="BL23" s="535" t="str">
        <f>'納品書（控）'!BL22</f>
        <v xml:space="preserve"> </v>
      </c>
      <c r="BM23" s="536"/>
      <c r="BN23" s="536"/>
      <c r="BO23" s="536"/>
      <c r="BP23" s="536"/>
      <c r="BQ23" s="537"/>
      <c r="BR23" s="550"/>
      <c r="BS23" s="551"/>
      <c r="BT23" s="551"/>
      <c r="BU23" s="551"/>
      <c r="BV23" s="551"/>
      <c r="BW23" s="552"/>
    </row>
    <row r="24" spans="2:75" ht="18.95" customHeight="1">
      <c r="B24" s="341"/>
      <c r="C24" s="342"/>
      <c r="D24" s="342"/>
      <c r="E24" s="342"/>
      <c r="F24" s="342"/>
      <c r="G24" s="343"/>
      <c r="H24" s="344">
        <f>'納品書（控）'!H23</f>
        <v>0</v>
      </c>
      <c r="I24" s="345"/>
      <c r="J24" s="345"/>
      <c r="K24" s="345"/>
      <c r="L24" s="345"/>
      <c r="M24" s="346"/>
      <c r="N24" s="365">
        <f>'納品書（控）'!N23</f>
        <v>0</v>
      </c>
      <c r="O24" s="366"/>
      <c r="P24" s="366"/>
      <c r="Q24" s="366"/>
      <c r="R24" s="366"/>
      <c r="S24" s="366"/>
      <c r="T24" s="366"/>
      <c r="U24" s="366"/>
      <c r="V24" s="366"/>
      <c r="W24" s="366"/>
      <c r="X24" s="366"/>
      <c r="Y24" s="366"/>
      <c r="Z24" s="366"/>
      <c r="AA24" s="367"/>
      <c r="AB24" s="538">
        <f>'納品書（控）'!AB23</f>
        <v>0</v>
      </c>
      <c r="AC24" s="366"/>
      <c r="AD24" s="366"/>
      <c r="AE24" s="366"/>
      <c r="AF24" s="366"/>
      <c r="AG24" s="366"/>
      <c r="AH24" s="366"/>
      <c r="AI24" s="366"/>
      <c r="AJ24" s="366"/>
      <c r="AK24" s="366"/>
      <c r="AL24" s="366"/>
      <c r="AM24" s="539"/>
      <c r="AN24" s="560">
        <f>ROUNDDOWN('納品書（控）'!AN23,0)</f>
        <v>0</v>
      </c>
      <c r="AO24" s="561"/>
      <c r="AP24" s="561"/>
      <c r="AQ24" s="561"/>
      <c r="AR24" s="561"/>
      <c r="AS24" s="566" t="str">
        <f>IF('納品書（控）'!$BZ$18=TRUE,('納品書（控）'!AN23-INT('納品書（控）'!AN23))*10000,"")</f>
        <v/>
      </c>
      <c r="AT24" s="567"/>
      <c r="AU24" s="557">
        <f>'納品書（控）'!AT23</f>
        <v>0</v>
      </c>
      <c r="AV24" s="558"/>
      <c r="AW24" s="559"/>
      <c r="AX24" s="594">
        <f>ROUNDDOWN('納品書（控）'!AW23,0)</f>
        <v>0</v>
      </c>
      <c r="AY24" s="595"/>
      <c r="AZ24" s="595"/>
      <c r="BA24" s="596"/>
      <c r="BB24" s="562" t="str">
        <f>IF('納品書（控）'!$CA$18=TRUE,('納品書（控）'!AW23-INT('納品書（控）'!AW23))*100,"")</f>
        <v/>
      </c>
      <c r="BC24" s="563"/>
      <c r="BD24" s="564">
        <f>'納品書（控）'!BC23</f>
        <v>0</v>
      </c>
      <c r="BE24" s="565"/>
      <c r="BF24" s="550"/>
      <c r="BG24" s="551"/>
      <c r="BH24" s="551"/>
      <c r="BI24" s="551"/>
      <c r="BJ24" s="551"/>
      <c r="BK24" s="552"/>
      <c r="BL24" s="535" t="str">
        <f>'納品書（控）'!BL23</f>
        <v xml:space="preserve"> </v>
      </c>
      <c r="BM24" s="536"/>
      <c r="BN24" s="536"/>
      <c r="BO24" s="536"/>
      <c r="BP24" s="536"/>
      <c r="BQ24" s="537"/>
      <c r="BR24" s="550"/>
      <c r="BS24" s="551"/>
      <c r="BT24" s="551"/>
      <c r="BU24" s="551"/>
      <c r="BV24" s="551"/>
      <c r="BW24" s="552"/>
    </row>
    <row r="25" spans="2:75" ht="18.95" customHeight="1">
      <c r="B25" s="341"/>
      <c r="C25" s="342"/>
      <c r="D25" s="342"/>
      <c r="E25" s="342"/>
      <c r="F25" s="342"/>
      <c r="G25" s="343"/>
      <c r="H25" s="344">
        <f>'納品書（控）'!H24</f>
        <v>0</v>
      </c>
      <c r="I25" s="345"/>
      <c r="J25" s="345"/>
      <c r="K25" s="345"/>
      <c r="L25" s="345"/>
      <c r="M25" s="346"/>
      <c r="N25" s="365">
        <f>'納品書（控）'!N24</f>
        <v>0</v>
      </c>
      <c r="O25" s="366"/>
      <c r="P25" s="366"/>
      <c r="Q25" s="366"/>
      <c r="R25" s="366"/>
      <c r="S25" s="366"/>
      <c r="T25" s="366"/>
      <c r="U25" s="366"/>
      <c r="V25" s="366"/>
      <c r="W25" s="366"/>
      <c r="X25" s="366"/>
      <c r="Y25" s="366"/>
      <c r="Z25" s="366"/>
      <c r="AA25" s="367"/>
      <c r="AB25" s="538">
        <f>'納品書（控）'!AB24</f>
        <v>0</v>
      </c>
      <c r="AC25" s="366"/>
      <c r="AD25" s="366"/>
      <c r="AE25" s="366"/>
      <c r="AF25" s="366"/>
      <c r="AG25" s="366"/>
      <c r="AH25" s="366"/>
      <c r="AI25" s="366"/>
      <c r="AJ25" s="366"/>
      <c r="AK25" s="366"/>
      <c r="AL25" s="366"/>
      <c r="AM25" s="539"/>
      <c r="AN25" s="560">
        <f>ROUNDDOWN('納品書（控）'!AN24,0)</f>
        <v>0</v>
      </c>
      <c r="AO25" s="561"/>
      <c r="AP25" s="561"/>
      <c r="AQ25" s="561"/>
      <c r="AR25" s="561"/>
      <c r="AS25" s="566" t="str">
        <f>IF('納品書（控）'!$BZ$18=TRUE,('納品書（控）'!AN24-INT('納品書（控）'!AN24))*10000,"")</f>
        <v/>
      </c>
      <c r="AT25" s="567"/>
      <c r="AU25" s="557">
        <f>'納品書（控）'!AT24</f>
        <v>0</v>
      </c>
      <c r="AV25" s="558"/>
      <c r="AW25" s="559"/>
      <c r="AX25" s="594">
        <f>ROUNDDOWN('納品書（控）'!AW24,0)</f>
        <v>0</v>
      </c>
      <c r="AY25" s="595"/>
      <c r="AZ25" s="595"/>
      <c r="BA25" s="596"/>
      <c r="BB25" s="562" t="str">
        <f>IF('納品書（控）'!$CA$18=TRUE,('納品書（控）'!AW24-INT('納品書（控）'!AW24))*100,"")</f>
        <v/>
      </c>
      <c r="BC25" s="563"/>
      <c r="BD25" s="564">
        <f>'納品書（控）'!BC24</f>
        <v>0</v>
      </c>
      <c r="BE25" s="565"/>
      <c r="BF25" s="550"/>
      <c r="BG25" s="551"/>
      <c r="BH25" s="551"/>
      <c r="BI25" s="551"/>
      <c r="BJ25" s="551"/>
      <c r="BK25" s="552"/>
      <c r="BL25" s="535" t="str">
        <f>'納品書（控）'!BL24</f>
        <v xml:space="preserve"> </v>
      </c>
      <c r="BM25" s="536"/>
      <c r="BN25" s="536"/>
      <c r="BO25" s="536"/>
      <c r="BP25" s="536"/>
      <c r="BQ25" s="537"/>
      <c r="BR25" s="550"/>
      <c r="BS25" s="551"/>
      <c r="BT25" s="551"/>
      <c r="BU25" s="551"/>
      <c r="BV25" s="551"/>
      <c r="BW25" s="552"/>
    </row>
    <row r="26" spans="2:75" ht="18.95" customHeight="1">
      <c r="B26" s="341"/>
      <c r="C26" s="342"/>
      <c r="D26" s="342"/>
      <c r="E26" s="342"/>
      <c r="F26" s="342"/>
      <c r="G26" s="343"/>
      <c r="H26" s="344">
        <f>'納品書（控）'!H25</f>
        <v>0</v>
      </c>
      <c r="I26" s="345"/>
      <c r="J26" s="345"/>
      <c r="K26" s="345"/>
      <c r="L26" s="345"/>
      <c r="M26" s="346"/>
      <c r="N26" s="365">
        <f>'納品書（控）'!N25</f>
        <v>0</v>
      </c>
      <c r="O26" s="366"/>
      <c r="P26" s="366"/>
      <c r="Q26" s="366"/>
      <c r="R26" s="366"/>
      <c r="S26" s="366"/>
      <c r="T26" s="366"/>
      <c r="U26" s="366"/>
      <c r="V26" s="366"/>
      <c r="W26" s="366"/>
      <c r="X26" s="366"/>
      <c r="Y26" s="366"/>
      <c r="Z26" s="366"/>
      <c r="AA26" s="367"/>
      <c r="AB26" s="538">
        <f>'納品書（控）'!AB25</f>
        <v>0</v>
      </c>
      <c r="AC26" s="366"/>
      <c r="AD26" s="366"/>
      <c r="AE26" s="366"/>
      <c r="AF26" s="366"/>
      <c r="AG26" s="366"/>
      <c r="AH26" s="366"/>
      <c r="AI26" s="366"/>
      <c r="AJ26" s="366"/>
      <c r="AK26" s="366"/>
      <c r="AL26" s="366"/>
      <c r="AM26" s="539"/>
      <c r="AN26" s="560">
        <f>ROUNDDOWN('納品書（控）'!AN25,0)</f>
        <v>0</v>
      </c>
      <c r="AO26" s="561"/>
      <c r="AP26" s="561"/>
      <c r="AQ26" s="561"/>
      <c r="AR26" s="561"/>
      <c r="AS26" s="566" t="str">
        <f>IF('納品書（控）'!$BZ$18=TRUE,('納品書（控）'!AN25-INT('納品書（控）'!AN25))*10000,"")</f>
        <v/>
      </c>
      <c r="AT26" s="567"/>
      <c r="AU26" s="557">
        <f>'納品書（控）'!AT25</f>
        <v>0</v>
      </c>
      <c r="AV26" s="558"/>
      <c r="AW26" s="559"/>
      <c r="AX26" s="594">
        <f>ROUNDDOWN('納品書（控）'!AW25,0)</f>
        <v>0</v>
      </c>
      <c r="AY26" s="595"/>
      <c r="AZ26" s="595"/>
      <c r="BA26" s="596"/>
      <c r="BB26" s="562" t="str">
        <f>IF('納品書（控）'!$CA$18=TRUE,('納品書（控）'!AW25-INT('納品書（控）'!AW25))*100,"")</f>
        <v/>
      </c>
      <c r="BC26" s="563"/>
      <c r="BD26" s="564">
        <f>'納品書（控）'!BC25</f>
        <v>0</v>
      </c>
      <c r="BE26" s="565"/>
      <c r="BF26" s="550"/>
      <c r="BG26" s="551"/>
      <c r="BH26" s="551"/>
      <c r="BI26" s="551"/>
      <c r="BJ26" s="551"/>
      <c r="BK26" s="552"/>
      <c r="BL26" s="535" t="str">
        <f>'納品書（控）'!BL25</f>
        <v xml:space="preserve"> </v>
      </c>
      <c r="BM26" s="536"/>
      <c r="BN26" s="536"/>
      <c r="BO26" s="536"/>
      <c r="BP26" s="536"/>
      <c r="BQ26" s="537"/>
      <c r="BR26" s="550"/>
      <c r="BS26" s="551"/>
      <c r="BT26" s="551"/>
      <c r="BU26" s="551"/>
      <c r="BV26" s="551"/>
      <c r="BW26" s="552"/>
    </row>
    <row r="27" spans="2:75" ht="18.95" customHeight="1">
      <c r="B27" s="341"/>
      <c r="C27" s="342"/>
      <c r="D27" s="342"/>
      <c r="E27" s="342"/>
      <c r="F27" s="342"/>
      <c r="G27" s="343"/>
      <c r="H27" s="344">
        <f>'納品書（控）'!H26</f>
        <v>0</v>
      </c>
      <c r="I27" s="345"/>
      <c r="J27" s="345"/>
      <c r="K27" s="345"/>
      <c r="L27" s="345"/>
      <c r="M27" s="346"/>
      <c r="N27" s="365">
        <f>'納品書（控）'!N26</f>
        <v>0</v>
      </c>
      <c r="O27" s="366"/>
      <c r="P27" s="366"/>
      <c r="Q27" s="366"/>
      <c r="R27" s="366"/>
      <c r="S27" s="366"/>
      <c r="T27" s="366"/>
      <c r="U27" s="366"/>
      <c r="V27" s="366"/>
      <c r="W27" s="366"/>
      <c r="X27" s="366"/>
      <c r="Y27" s="366"/>
      <c r="Z27" s="366"/>
      <c r="AA27" s="367"/>
      <c r="AB27" s="538">
        <f>'納品書（控）'!AB26</f>
        <v>0</v>
      </c>
      <c r="AC27" s="366"/>
      <c r="AD27" s="366"/>
      <c r="AE27" s="366"/>
      <c r="AF27" s="366"/>
      <c r="AG27" s="366"/>
      <c r="AH27" s="366"/>
      <c r="AI27" s="366"/>
      <c r="AJ27" s="366"/>
      <c r="AK27" s="366"/>
      <c r="AL27" s="366"/>
      <c r="AM27" s="539"/>
      <c r="AN27" s="560">
        <f>ROUNDDOWN('納品書（控）'!AN26,0)</f>
        <v>0</v>
      </c>
      <c r="AO27" s="561"/>
      <c r="AP27" s="561"/>
      <c r="AQ27" s="561"/>
      <c r="AR27" s="561"/>
      <c r="AS27" s="566" t="str">
        <f>IF('納品書（控）'!$BZ$18=TRUE,('納品書（控）'!AN26-INT('納品書（控）'!AN26))*10000,"")</f>
        <v/>
      </c>
      <c r="AT27" s="567"/>
      <c r="AU27" s="557">
        <f>'納品書（控）'!AT26</f>
        <v>0</v>
      </c>
      <c r="AV27" s="558"/>
      <c r="AW27" s="559"/>
      <c r="AX27" s="594">
        <f>ROUNDDOWN('納品書（控）'!AW26,0)</f>
        <v>0</v>
      </c>
      <c r="AY27" s="595"/>
      <c r="AZ27" s="595"/>
      <c r="BA27" s="596"/>
      <c r="BB27" s="562" t="str">
        <f>IF('納品書（控）'!$CA$18=TRUE,('納品書（控）'!AW26-INT('納品書（控）'!AW26))*100,"")</f>
        <v/>
      </c>
      <c r="BC27" s="563"/>
      <c r="BD27" s="564">
        <f>'納品書（控）'!BC26</f>
        <v>0</v>
      </c>
      <c r="BE27" s="565"/>
      <c r="BF27" s="550"/>
      <c r="BG27" s="551"/>
      <c r="BH27" s="551"/>
      <c r="BI27" s="551"/>
      <c r="BJ27" s="551"/>
      <c r="BK27" s="552"/>
      <c r="BL27" s="535" t="str">
        <f>'納品書（控）'!BL26</f>
        <v xml:space="preserve"> </v>
      </c>
      <c r="BM27" s="536"/>
      <c r="BN27" s="536"/>
      <c r="BO27" s="536"/>
      <c r="BP27" s="536"/>
      <c r="BQ27" s="537"/>
      <c r="BR27" s="550"/>
      <c r="BS27" s="551"/>
      <c r="BT27" s="551"/>
      <c r="BU27" s="551"/>
      <c r="BV27" s="551"/>
      <c r="BW27" s="552"/>
    </row>
    <row r="28" spans="2:75" ht="18.95" customHeight="1">
      <c r="B28" s="341"/>
      <c r="C28" s="342"/>
      <c r="D28" s="342"/>
      <c r="E28" s="342"/>
      <c r="F28" s="342"/>
      <c r="G28" s="343"/>
      <c r="H28" s="344">
        <f>'納品書（控）'!H27</f>
        <v>0</v>
      </c>
      <c r="I28" s="345"/>
      <c r="J28" s="345"/>
      <c r="K28" s="345"/>
      <c r="L28" s="345"/>
      <c r="M28" s="346"/>
      <c r="N28" s="365">
        <f>'納品書（控）'!N27</f>
        <v>0</v>
      </c>
      <c r="O28" s="366"/>
      <c r="P28" s="366"/>
      <c r="Q28" s="366"/>
      <c r="R28" s="366"/>
      <c r="S28" s="366"/>
      <c r="T28" s="366"/>
      <c r="U28" s="366"/>
      <c r="V28" s="366"/>
      <c r="W28" s="366"/>
      <c r="X28" s="366"/>
      <c r="Y28" s="366"/>
      <c r="Z28" s="366"/>
      <c r="AA28" s="367"/>
      <c r="AB28" s="538">
        <f>'納品書（控）'!AB27</f>
        <v>0</v>
      </c>
      <c r="AC28" s="366"/>
      <c r="AD28" s="366"/>
      <c r="AE28" s="366"/>
      <c r="AF28" s="366"/>
      <c r="AG28" s="366"/>
      <c r="AH28" s="366"/>
      <c r="AI28" s="366"/>
      <c r="AJ28" s="366"/>
      <c r="AK28" s="366"/>
      <c r="AL28" s="366"/>
      <c r="AM28" s="539"/>
      <c r="AN28" s="560">
        <f>ROUNDDOWN('納品書（控）'!AN27,0)</f>
        <v>0</v>
      </c>
      <c r="AO28" s="561"/>
      <c r="AP28" s="561"/>
      <c r="AQ28" s="561"/>
      <c r="AR28" s="561"/>
      <c r="AS28" s="566" t="str">
        <f>IF('納品書（控）'!$BZ$18=TRUE,('納品書（控）'!AN27-INT('納品書（控）'!AN27))*10000,"")</f>
        <v/>
      </c>
      <c r="AT28" s="567"/>
      <c r="AU28" s="557">
        <f>'納品書（控）'!AT27</f>
        <v>0</v>
      </c>
      <c r="AV28" s="558"/>
      <c r="AW28" s="559"/>
      <c r="AX28" s="594">
        <f>ROUNDDOWN('納品書（控）'!AW27,0)</f>
        <v>0</v>
      </c>
      <c r="AY28" s="595"/>
      <c r="AZ28" s="595"/>
      <c r="BA28" s="596"/>
      <c r="BB28" s="562" t="str">
        <f>IF('納品書（控）'!$CA$18=TRUE,('納品書（控）'!AW27-INT('納品書（控）'!AW27))*100,"")</f>
        <v/>
      </c>
      <c r="BC28" s="563"/>
      <c r="BD28" s="564">
        <f>'納品書（控）'!BC27</f>
        <v>0</v>
      </c>
      <c r="BE28" s="565"/>
      <c r="BF28" s="550"/>
      <c r="BG28" s="551"/>
      <c r="BH28" s="551"/>
      <c r="BI28" s="551"/>
      <c r="BJ28" s="551"/>
      <c r="BK28" s="552"/>
      <c r="BL28" s="535" t="str">
        <f>'納品書（控）'!BL27</f>
        <v xml:space="preserve"> </v>
      </c>
      <c r="BM28" s="536"/>
      <c r="BN28" s="536"/>
      <c r="BO28" s="536"/>
      <c r="BP28" s="536"/>
      <c r="BQ28" s="537"/>
      <c r="BR28" s="550"/>
      <c r="BS28" s="551"/>
      <c r="BT28" s="551"/>
      <c r="BU28" s="551"/>
      <c r="BV28" s="551"/>
      <c r="BW28" s="552"/>
    </row>
    <row r="29" spans="2:75" ht="18.95" customHeight="1">
      <c r="B29" s="341"/>
      <c r="C29" s="342"/>
      <c r="D29" s="342"/>
      <c r="E29" s="342"/>
      <c r="F29" s="342"/>
      <c r="G29" s="343"/>
      <c r="H29" s="344">
        <f>'納品書（控）'!H28</f>
        <v>0</v>
      </c>
      <c r="I29" s="345"/>
      <c r="J29" s="345"/>
      <c r="K29" s="345"/>
      <c r="L29" s="345"/>
      <c r="M29" s="346"/>
      <c r="N29" s="365">
        <f>'納品書（控）'!N28</f>
        <v>0</v>
      </c>
      <c r="O29" s="366"/>
      <c r="P29" s="366"/>
      <c r="Q29" s="366"/>
      <c r="R29" s="366"/>
      <c r="S29" s="366"/>
      <c r="T29" s="366"/>
      <c r="U29" s="366"/>
      <c r="V29" s="366"/>
      <c r="W29" s="366"/>
      <c r="X29" s="366"/>
      <c r="Y29" s="366"/>
      <c r="Z29" s="366"/>
      <c r="AA29" s="367"/>
      <c r="AB29" s="538">
        <f>'納品書（控）'!AB28</f>
        <v>0</v>
      </c>
      <c r="AC29" s="366"/>
      <c r="AD29" s="366"/>
      <c r="AE29" s="366"/>
      <c r="AF29" s="366"/>
      <c r="AG29" s="366"/>
      <c r="AH29" s="366"/>
      <c r="AI29" s="366"/>
      <c r="AJ29" s="366"/>
      <c r="AK29" s="366"/>
      <c r="AL29" s="366"/>
      <c r="AM29" s="539"/>
      <c r="AN29" s="560">
        <f>ROUNDDOWN('納品書（控）'!AN28,0)</f>
        <v>0</v>
      </c>
      <c r="AO29" s="561"/>
      <c r="AP29" s="561"/>
      <c r="AQ29" s="561"/>
      <c r="AR29" s="561"/>
      <c r="AS29" s="566" t="str">
        <f>IF('納品書（控）'!$BZ$18=TRUE,('納品書（控）'!AN28-INT('納品書（控）'!AN28))*10000,"")</f>
        <v/>
      </c>
      <c r="AT29" s="567"/>
      <c r="AU29" s="557">
        <f>'納品書（控）'!AT28</f>
        <v>0</v>
      </c>
      <c r="AV29" s="558"/>
      <c r="AW29" s="559"/>
      <c r="AX29" s="594">
        <f>ROUNDDOWN('納品書（控）'!AW28,0)</f>
        <v>0</v>
      </c>
      <c r="AY29" s="595"/>
      <c r="AZ29" s="595"/>
      <c r="BA29" s="596"/>
      <c r="BB29" s="562" t="str">
        <f>IF('納品書（控）'!$CA$18=TRUE,('納品書（控）'!AW28-INT('納品書（控）'!AW28))*100,"")</f>
        <v/>
      </c>
      <c r="BC29" s="563"/>
      <c r="BD29" s="564">
        <f>'納品書（控）'!BC28</f>
        <v>0</v>
      </c>
      <c r="BE29" s="565"/>
      <c r="BF29" s="550"/>
      <c r="BG29" s="551"/>
      <c r="BH29" s="551"/>
      <c r="BI29" s="551"/>
      <c r="BJ29" s="551"/>
      <c r="BK29" s="552"/>
      <c r="BL29" s="535" t="str">
        <f>'納品書（控）'!BL28</f>
        <v xml:space="preserve"> </v>
      </c>
      <c r="BM29" s="536"/>
      <c r="BN29" s="536"/>
      <c r="BO29" s="536"/>
      <c r="BP29" s="536"/>
      <c r="BQ29" s="537"/>
      <c r="BR29" s="550"/>
      <c r="BS29" s="551"/>
      <c r="BT29" s="551"/>
      <c r="BU29" s="551"/>
      <c r="BV29" s="551"/>
      <c r="BW29" s="552"/>
    </row>
    <row r="30" spans="2:75" ht="18.95" customHeight="1">
      <c r="B30" s="341"/>
      <c r="C30" s="342"/>
      <c r="D30" s="342"/>
      <c r="E30" s="342"/>
      <c r="F30" s="342"/>
      <c r="G30" s="343"/>
      <c r="H30" s="344">
        <f>'納品書（控）'!H29</f>
        <v>0</v>
      </c>
      <c r="I30" s="345"/>
      <c r="J30" s="345"/>
      <c r="K30" s="345"/>
      <c r="L30" s="345"/>
      <c r="M30" s="346"/>
      <c r="N30" s="365">
        <f>'納品書（控）'!N29</f>
        <v>0</v>
      </c>
      <c r="O30" s="366"/>
      <c r="P30" s="366"/>
      <c r="Q30" s="366"/>
      <c r="R30" s="366"/>
      <c r="S30" s="366"/>
      <c r="T30" s="366"/>
      <c r="U30" s="366"/>
      <c r="V30" s="366"/>
      <c r="W30" s="366"/>
      <c r="X30" s="366"/>
      <c r="Y30" s="366"/>
      <c r="Z30" s="366"/>
      <c r="AA30" s="367"/>
      <c r="AB30" s="538">
        <f>'納品書（控）'!AB29</f>
        <v>0</v>
      </c>
      <c r="AC30" s="366"/>
      <c r="AD30" s="366"/>
      <c r="AE30" s="366"/>
      <c r="AF30" s="366"/>
      <c r="AG30" s="366"/>
      <c r="AH30" s="366"/>
      <c r="AI30" s="366"/>
      <c r="AJ30" s="366"/>
      <c r="AK30" s="366"/>
      <c r="AL30" s="366"/>
      <c r="AM30" s="539"/>
      <c r="AN30" s="560">
        <f>ROUNDDOWN('納品書（控）'!AN29,0)</f>
        <v>0</v>
      </c>
      <c r="AO30" s="561"/>
      <c r="AP30" s="561"/>
      <c r="AQ30" s="561"/>
      <c r="AR30" s="561"/>
      <c r="AS30" s="566" t="str">
        <f>IF('納品書（控）'!$BZ$18=TRUE,('納品書（控）'!AN29-INT('納品書（控）'!AN29))*10000,"")</f>
        <v/>
      </c>
      <c r="AT30" s="567"/>
      <c r="AU30" s="557">
        <f>'納品書（控）'!AT29</f>
        <v>0</v>
      </c>
      <c r="AV30" s="558"/>
      <c r="AW30" s="559"/>
      <c r="AX30" s="594">
        <f>ROUNDDOWN('納品書（控）'!AW29,0)</f>
        <v>0</v>
      </c>
      <c r="AY30" s="595"/>
      <c r="AZ30" s="595"/>
      <c r="BA30" s="596"/>
      <c r="BB30" s="562" t="str">
        <f>IF('納品書（控）'!$CA$18=TRUE,('納品書（控）'!AW29-INT('納品書（控）'!AW29))*100,"")</f>
        <v/>
      </c>
      <c r="BC30" s="563"/>
      <c r="BD30" s="564">
        <f>'納品書（控）'!BC29</f>
        <v>0</v>
      </c>
      <c r="BE30" s="565"/>
      <c r="BF30" s="550"/>
      <c r="BG30" s="551"/>
      <c r="BH30" s="551"/>
      <c r="BI30" s="551"/>
      <c r="BJ30" s="551"/>
      <c r="BK30" s="552"/>
      <c r="BL30" s="535" t="str">
        <f>'納品書（控）'!BL29</f>
        <v xml:space="preserve"> </v>
      </c>
      <c r="BM30" s="536"/>
      <c r="BN30" s="536"/>
      <c r="BO30" s="536"/>
      <c r="BP30" s="536"/>
      <c r="BQ30" s="537"/>
      <c r="BR30" s="550"/>
      <c r="BS30" s="551"/>
      <c r="BT30" s="551"/>
      <c r="BU30" s="551"/>
      <c r="BV30" s="551"/>
      <c r="BW30" s="552"/>
    </row>
    <row r="31" spans="2:75" ht="18.95" customHeight="1">
      <c r="B31" s="341"/>
      <c r="C31" s="342"/>
      <c r="D31" s="342"/>
      <c r="E31" s="342"/>
      <c r="F31" s="342"/>
      <c r="G31" s="343"/>
      <c r="H31" s="344">
        <f>'納品書（控）'!H30</f>
        <v>0</v>
      </c>
      <c r="I31" s="345"/>
      <c r="J31" s="345"/>
      <c r="K31" s="345"/>
      <c r="L31" s="345"/>
      <c r="M31" s="346"/>
      <c r="N31" s="365">
        <f>'納品書（控）'!N30</f>
        <v>0</v>
      </c>
      <c r="O31" s="366"/>
      <c r="P31" s="366"/>
      <c r="Q31" s="366"/>
      <c r="R31" s="366"/>
      <c r="S31" s="366"/>
      <c r="T31" s="366"/>
      <c r="U31" s="366"/>
      <c r="V31" s="366"/>
      <c r="W31" s="366"/>
      <c r="X31" s="366"/>
      <c r="Y31" s="366"/>
      <c r="Z31" s="366"/>
      <c r="AA31" s="367"/>
      <c r="AB31" s="538">
        <f>'納品書（控）'!AB30</f>
        <v>0</v>
      </c>
      <c r="AC31" s="366"/>
      <c r="AD31" s="366"/>
      <c r="AE31" s="366"/>
      <c r="AF31" s="366"/>
      <c r="AG31" s="366"/>
      <c r="AH31" s="366"/>
      <c r="AI31" s="366"/>
      <c r="AJ31" s="366"/>
      <c r="AK31" s="366"/>
      <c r="AL31" s="366"/>
      <c r="AM31" s="539"/>
      <c r="AN31" s="560">
        <f>ROUNDDOWN('納品書（控）'!AN30,0)</f>
        <v>0</v>
      </c>
      <c r="AO31" s="561"/>
      <c r="AP31" s="561"/>
      <c r="AQ31" s="561"/>
      <c r="AR31" s="561"/>
      <c r="AS31" s="566" t="str">
        <f>IF('納品書（控）'!$BZ$18=TRUE,('納品書（控）'!AN30-INT('納品書（控）'!AN30))*10000,"")</f>
        <v/>
      </c>
      <c r="AT31" s="567"/>
      <c r="AU31" s="557">
        <f>'納品書（控）'!AT30</f>
        <v>0</v>
      </c>
      <c r="AV31" s="558"/>
      <c r="AW31" s="559"/>
      <c r="AX31" s="594">
        <f>ROUNDDOWN('納品書（控）'!AW30,0)</f>
        <v>0</v>
      </c>
      <c r="AY31" s="595"/>
      <c r="AZ31" s="595"/>
      <c r="BA31" s="596"/>
      <c r="BB31" s="562" t="str">
        <f>IF('納品書（控）'!$CA$18=TRUE,('納品書（控）'!AW30-INT('納品書（控）'!AW30))*100,"")</f>
        <v/>
      </c>
      <c r="BC31" s="563"/>
      <c r="BD31" s="564">
        <f>'納品書（控）'!BC30</f>
        <v>0</v>
      </c>
      <c r="BE31" s="565"/>
      <c r="BF31" s="550"/>
      <c r="BG31" s="551"/>
      <c r="BH31" s="551"/>
      <c r="BI31" s="551"/>
      <c r="BJ31" s="551"/>
      <c r="BK31" s="552"/>
      <c r="BL31" s="535" t="str">
        <f>'納品書（控）'!BL30</f>
        <v xml:space="preserve"> </v>
      </c>
      <c r="BM31" s="536"/>
      <c r="BN31" s="536"/>
      <c r="BO31" s="536"/>
      <c r="BP31" s="536"/>
      <c r="BQ31" s="537"/>
      <c r="BR31" s="550"/>
      <c r="BS31" s="551"/>
      <c r="BT31" s="551"/>
      <c r="BU31" s="551"/>
      <c r="BV31" s="551"/>
      <c r="BW31" s="552"/>
    </row>
    <row r="32" spans="2:75" ht="18.95" customHeight="1">
      <c r="B32" s="341"/>
      <c r="C32" s="342"/>
      <c r="D32" s="342"/>
      <c r="E32" s="342"/>
      <c r="F32" s="342"/>
      <c r="G32" s="343"/>
      <c r="H32" s="344">
        <f>'納品書（控）'!H31</f>
        <v>0</v>
      </c>
      <c r="I32" s="345"/>
      <c r="J32" s="345"/>
      <c r="K32" s="345"/>
      <c r="L32" s="345"/>
      <c r="M32" s="346"/>
      <c r="N32" s="365">
        <f>'納品書（控）'!N31</f>
        <v>0</v>
      </c>
      <c r="O32" s="366"/>
      <c r="P32" s="366"/>
      <c r="Q32" s="366"/>
      <c r="R32" s="366"/>
      <c r="S32" s="366"/>
      <c r="T32" s="366"/>
      <c r="U32" s="366"/>
      <c r="V32" s="366"/>
      <c r="W32" s="366"/>
      <c r="X32" s="366"/>
      <c r="Y32" s="366"/>
      <c r="Z32" s="366"/>
      <c r="AA32" s="367"/>
      <c r="AB32" s="538">
        <f>'納品書（控）'!AB31</f>
        <v>0</v>
      </c>
      <c r="AC32" s="366"/>
      <c r="AD32" s="366"/>
      <c r="AE32" s="366"/>
      <c r="AF32" s="366"/>
      <c r="AG32" s="366"/>
      <c r="AH32" s="366"/>
      <c r="AI32" s="366"/>
      <c r="AJ32" s="366"/>
      <c r="AK32" s="366"/>
      <c r="AL32" s="366"/>
      <c r="AM32" s="539"/>
      <c r="AN32" s="560">
        <f>ROUNDDOWN('納品書（控）'!AN31,0)</f>
        <v>0</v>
      </c>
      <c r="AO32" s="561"/>
      <c r="AP32" s="561"/>
      <c r="AQ32" s="561"/>
      <c r="AR32" s="561"/>
      <c r="AS32" s="566" t="str">
        <f>IF('納品書（控）'!$BZ$18=TRUE,('納品書（控）'!AN31-INT('納品書（控）'!AN31))*10000,"")</f>
        <v/>
      </c>
      <c r="AT32" s="567"/>
      <c r="AU32" s="557">
        <f>'納品書（控）'!AT31</f>
        <v>0</v>
      </c>
      <c r="AV32" s="558"/>
      <c r="AW32" s="559"/>
      <c r="AX32" s="594">
        <f>ROUNDDOWN('納品書（控）'!AW31,0)</f>
        <v>0</v>
      </c>
      <c r="AY32" s="595"/>
      <c r="AZ32" s="595"/>
      <c r="BA32" s="596"/>
      <c r="BB32" s="562" t="str">
        <f>IF('納品書（控）'!$CA$18=TRUE,('納品書（控）'!AW31-INT('納品書（控）'!AW31))*100,"")</f>
        <v/>
      </c>
      <c r="BC32" s="563"/>
      <c r="BD32" s="564">
        <f>'納品書（控）'!BC31</f>
        <v>0</v>
      </c>
      <c r="BE32" s="565"/>
      <c r="BF32" s="550"/>
      <c r="BG32" s="551"/>
      <c r="BH32" s="551"/>
      <c r="BI32" s="551"/>
      <c r="BJ32" s="551"/>
      <c r="BK32" s="552"/>
      <c r="BL32" s="535" t="str">
        <f>'納品書（控）'!BL31</f>
        <v xml:space="preserve"> </v>
      </c>
      <c r="BM32" s="536"/>
      <c r="BN32" s="536"/>
      <c r="BO32" s="536"/>
      <c r="BP32" s="536"/>
      <c r="BQ32" s="537"/>
      <c r="BR32" s="550"/>
      <c r="BS32" s="551"/>
      <c r="BT32" s="551"/>
      <c r="BU32" s="551"/>
      <c r="BV32" s="551"/>
      <c r="BW32" s="552"/>
    </row>
    <row r="33" spans="1:78" ht="18.95" customHeight="1">
      <c r="B33" s="341"/>
      <c r="C33" s="342"/>
      <c r="D33" s="342"/>
      <c r="E33" s="342"/>
      <c r="F33" s="342"/>
      <c r="G33" s="343"/>
      <c r="H33" s="344">
        <f>'納品書（控）'!H32</f>
        <v>0</v>
      </c>
      <c r="I33" s="345"/>
      <c r="J33" s="345"/>
      <c r="K33" s="345"/>
      <c r="L33" s="345"/>
      <c r="M33" s="346"/>
      <c r="N33" s="365">
        <f>'納品書（控）'!N32</f>
        <v>0</v>
      </c>
      <c r="O33" s="366"/>
      <c r="P33" s="366"/>
      <c r="Q33" s="366"/>
      <c r="R33" s="366"/>
      <c r="S33" s="366"/>
      <c r="T33" s="366"/>
      <c r="U33" s="366"/>
      <c r="V33" s="366"/>
      <c r="W33" s="366"/>
      <c r="X33" s="366"/>
      <c r="Y33" s="366"/>
      <c r="Z33" s="366"/>
      <c r="AA33" s="367"/>
      <c r="AB33" s="538">
        <f>'納品書（控）'!AB32</f>
        <v>0</v>
      </c>
      <c r="AC33" s="366"/>
      <c r="AD33" s="366"/>
      <c r="AE33" s="366"/>
      <c r="AF33" s="366"/>
      <c r="AG33" s="366"/>
      <c r="AH33" s="366"/>
      <c r="AI33" s="366"/>
      <c r="AJ33" s="366"/>
      <c r="AK33" s="366"/>
      <c r="AL33" s="366"/>
      <c r="AM33" s="539"/>
      <c r="AN33" s="560">
        <f>ROUNDDOWN('納品書（控）'!AN32,0)</f>
        <v>0</v>
      </c>
      <c r="AO33" s="561"/>
      <c r="AP33" s="561"/>
      <c r="AQ33" s="561"/>
      <c r="AR33" s="561"/>
      <c r="AS33" s="566" t="str">
        <f>IF('納品書（控）'!$BZ$18=TRUE,('納品書（控）'!AN32-INT('納品書（控）'!AN32))*10000,"")</f>
        <v/>
      </c>
      <c r="AT33" s="567"/>
      <c r="AU33" s="557">
        <f>'納品書（控）'!AT32</f>
        <v>0</v>
      </c>
      <c r="AV33" s="558"/>
      <c r="AW33" s="559"/>
      <c r="AX33" s="594">
        <f>ROUNDDOWN('納品書（控）'!AW32,0)</f>
        <v>0</v>
      </c>
      <c r="AY33" s="595"/>
      <c r="AZ33" s="595"/>
      <c r="BA33" s="596"/>
      <c r="BB33" s="562" t="str">
        <f>IF('納品書（控）'!$CA$18=TRUE,('納品書（控）'!AW32-INT('納品書（控）'!AW32))*100,"")</f>
        <v/>
      </c>
      <c r="BC33" s="563"/>
      <c r="BD33" s="564">
        <f>'納品書（控）'!BC32</f>
        <v>0</v>
      </c>
      <c r="BE33" s="565"/>
      <c r="BF33" s="550"/>
      <c r="BG33" s="551"/>
      <c r="BH33" s="551"/>
      <c r="BI33" s="551"/>
      <c r="BJ33" s="551"/>
      <c r="BK33" s="552"/>
      <c r="BL33" s="535" t="str">
        <f>'納品書（控）'!BL32</f>
        <v xml:space="preserve"> </v>
      </c>
      <c r="BM33" s="536"/>
      <c r="BN33" s="536"/>
      <c r="BO33" s="536"/>
      <c r="BP33" s="536"/>
      <c r="BQ33" s="537"/>
      <c r="BR33" s="550"/>
      <c r="BS33" s="551"/>
      <c r="BT33" s="551"/>
      <c r="BU33" s="551"/>
      <c r="BV33" s="551"/>
      <c r="BW33" s="552"/>
    </row>
    <row r="34" spans="1:78" ht="18.95" customHeight="1">
      <c r="B34" s="341"/>
      <c r="C34" s="342"/>
      <c r="D34" s="342"/>
      <c r="E34" s="342"/>
      <c r="F34" s="342"/>
      <c r="G34" s="343"/>
      <c r="H34" s="344">
        <f>'納品書（控）'!H33</f>
        <v>0</v>
      </c>
      <c r="I34" s="345"/>
      <c r="J34" s="345"/>
      <c r="K34" s="345"/>
      <c r="L34" s="345"/>
      <c r="M34" s="346"/>
      <c r="N34" s="365">
        <f>'納品書（控）'!N33</f>
        <v>0</v>
      </c>
      <c r="O34" s="366"/>
      <c r="P34" s="366"/>
      <c r="Q34" s="366"/>
      <c r="R34" s="366"/>
      <c r="S34" s="366"/>
      <c r="T34" s="366"/>
      <c r="U34" s="366"/>
      <c r="V34" s="366"/>
      <c r="W34" s="366"/>
      <c r="X34" s="366"/>
      <c r="Y34" s="366"/>
      <c r="Z34" s="366"/>
      <c r="AA34" s="367"/>
      <c r="AB34" s="538">
        <f>'納品書（控）'!AB33</f>
        <v>0</v>
      </c>
      <c r="AC34" s="366"/>
      <c r="AD34" s="366"/>
      <c r="AE34" s="366"/>
      <c r="AF34" s="366"/>
      <c r="AG34" s="366"/>
      <c r="AH34" s="366"/>
      <c r="AI34" s="366"/>
      <c r="AJ34" s="366"/>
      <c r="AK34" s="366"/>
      <c r="AL34" s="366"/>
      <c r="AM34" s="539"/>
      <c r="AN34" s="560">
        <f>ROUNDDOWN('納品書（控）'!AN33,0)</f>
        <v>0</v>
      </c>
      <c r="AO34" s="561"/>
      <c r="AP34" s="561"/>
      <c r="AQ34" s="561"/>
      <c r="AR34" s="561"/>
      <c r="AS34" s="566" t="str">
        <f>IF('納品書（控）'!$BZ$18=TRUE,('納品書（控）'!AN33-INT('納品書（控）'!AN33))*10000,"")</f>
        <v/>
      </c>
      <c r="AT34" s="567"/>
      <c r="AU34" s="557">
        <f>'納品書（控）'!AT33</f>
        <v>0</v>
      </c>
      <c r="AV34" s="558"/>
      <c r="AW34" s="559"/>
      <c r="AX34" s="594">
        <f>ROUNDDOWN('納品書（控）'!AW33,0)</f>
        <v>0</v>
      </c>
      <c r="AY34" s="595"/>
      <c r="AZ34" s="595"/>
      <c r="BA34" s="596"/>
      <c r="BB34" s="562" t="str">
        <f>IF('納品書（控）'!$CA$18=TRUE,('納品書（控）'!AW33-INT('納品書（控）'!AW33))*100,"")</f>
        <v/>
      </c>
      <c r="BC34" s="563"/>
      <c r="BD34" s="564">
        <f>'納品書（控）'!BC33</f>
        <v>0</v>
      </c>
      <c r="BE34" s="565"/>
      <c r="BF34" s="550"/>
      <c r="BG34" s="551"/>
      <c r="BH34" s="551"/>
      <c r="BI34" s="551"/>
      <c r="BJ34" s="551"/>
      <c r="BK34" s="552"/>
      <c r="BL34" s="535" t="str">
        <f>'納品書（控）'!BL33</f>
        <v xml:space="preserve"> </v>
      </c>
      <c r="BM34" s="536"/>
      <c r="BN34" s="536"/>
      <c r="BO34" s="536"/>
      <c r="BP34" s="536"/>
      <c r="BQ34" s="537"/>
      <c r="BR34" s="550"/>
      <c r="BS34" s="551"/>
      <c r="BT34" s="551"/>
      <c r="BU34" s="551"/>
      <c r="BV34" s="551"/>
      <c r="BW34" s="552"/>
    </row>
    <row r="35" spans="1:78" ht="18.95" customHeight="1" thickBot="1">
      <c r="B35" s="568"/>
      <c r="C35" s="569"/>
      <c r="D35" s="569"/>
      <c r="E35" s="569"/>
      <c r="F35" s="569"/>
      <c r="G35" s="570"/>
      <c r="H35" s="571">
        <f>'納品書（控）'!H34</f>
        <v>0</v>
      </c>
      <c r="I35" s="572"/>
      <c r="J35" s="572"/>
      <c r="K35" s="572"/>
      <c r="L35" s="572"/>
      <c r="M35" s="573"/>
      <c r="N35" s="588">
        <f>'納品書（控）'!N34</f>
        <v>0</v>
      </c>
      <c r="O35" s="589"/>
      <c r="P35" s="589"/>
      <c r="Q35" s="589"/>
      <c r="R35" s="589"/>
      <c r="S35" s="589"/>
      <c r="T35" s="589"/>
      <c r="U35" s="589"/>
      <c r="V35" s="589"/>
      <c r="W35" s="589"/>
      <c r="X35" s="589"/>
      <c r="Y35" s="589"/>
      <c r="Z35" s="589"/>
      <c r="AA35" s="590"/>
      <c r="AB35" s="601">
        <f>'納品書（控）'!AB34</f>
        <v>0</v>
      </c>
      <c r="AC35" s="589"/>
      <c r="AD35" s="589"/>
      <c r="AE35" s="589"/>
      <c r="AF35" s="589"/>
      <c r="AG35" s="589"/>
      <c r="AH35" s="589"/>
      <c r="AI35" s="589"/>
      <c r="AJ35" s="589"/>
      <c r="AK35" s="589"/>
      <c r="AL35" s="589"/>
      <c r="AM35" s="602"/>
      <c r="AN35" s="584">
        <f>ROUNDDOWN('納品書（控）'!AN34,0)</f>
        <v>0</v>
      </c>
      <c r="AO35" s="585"/>
      <c r="AP35" s="585"/>
      <c r="AQ35" s="585"/>
      <c r="AR35" s="585"/>
      <c r="AS35" s="608" t="str">
        <f>IF('納品書（控）'!$BZ$18=TRUE,('納品書（控）'!AN34-INT('納品書（控）'!AN34))*10000,"")</f>
        <v/>
      </c>
      <c r="AT35" s="609"/>
      <c r="AU35" s="578">
        <f>'納品書（控）'!AT34</f>
        <v>0</v>
      </c>
      <c r="AV35" s="579"/>
      <c r="AW35" s="580"/>
      <c r="AX35" s="603">
        <f>ROUNDDOWN('納品書（控）'!AW34,0)</f>
        <v>0</v>
      </c>
      <c r="AY35" s="604"/>
      <c r="AZ35" s="604"/>
      <c r="BA35" s="605"/>
      <c r="BB35" s="606" t="str">
        <f>IF('納品書（控）'!$CA$18=TRUE,('納品書（控）'!AW34-INT('納品書（控）'!AW34))*100,"")</f>
        <v/>
      </c>
      <c r="BC35" s="607"/>
      <c r="BD35" s="599">
        <f>'納品書（控）'!BC34</f>
        <v>0</v>
      </c>
      <c r="BE35" s="600"/>
      <c r="BF35" s="581"/>
      <c r="BG35" s="582"/>
      <c r="BH35" s="582"/>
      <c r="BI35" s="582"/>
      <c r="BJ35" s="582"/>
      <c r="BK35" s="583"/>
      <c r="BL35" s="610" t="str">
        <f>'納品書（控）'!BL34</f>
        <v xml:space="preserve"> </v>
      </c>
      <c r="BM35" s="611"/>
      <c r="BN35" s="611"/>
      <c r="BO35" s="611"/>
      <c r="BP35" s="611"/>
      <c r="BQ35" s="612"/>
      <c r="BR35" s="581"/>
      <c r="BS35" s="582"/>
      <c r="BT35" s="582"/>
      <c r="BU35" s="582"/>
      <c r="BV35" s="582"/>
      <c r="BW35" s="583"/>
    </row>
    <row r="36" spans="1:78" s="46" customFormat="1" ht="17.100000000000001" customHeight="1">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181" t="s">
        <v>20</v>
      </c>
      <c r="BL36" s="181"/>
      <c r="BM36" s="181"/>
      <c r="BN36" s="181"/>
      <c r="BO36" s="181"/>
      <c r="BP36" s="181"/>
      <c r="BQ36" s="181"/>
      <c r="BR36" s="534" t="str">
        <f ca="1">'納品書（控）'!$BR$35</f>
        <v>0001-21923</v>
      </c>
      <c r="BS36" s="534"/>
      <c r="BT36" s="534"/>
      <c r="BU36" s="534"/>
      <c r="BV36" s="534"/>
      <c r="BW36" s="534"/>
      <c r="BY36" s="47"/>
      <c r="BZ36" s="48"/>
    </row>
    <row r="37" spans="1:78">
      <c r="BY37" s="31"/>
      <c r="BZ37" s="32"/>
    </row>
  </sheetData>
  <sheetProtection algorithmName="SHA-512" hashValue="ScKfn5YGz64CenQ7PSEHE7NQH0gR/jznleSPD3R+CBBxlvSMEXPq2qmH6xVb0pKCsmV69eva9C3DswbzU9qedg==" saltValue="HuMgOM3crG2Xhhbqt52Cxg==" spinCount="100000" sheet="1" selectLockedCells="1"/>
  <mergeCells count="267">
    <mergeCell ref="BL30:BQ30"/>
    <mergeCell ref="BL31:BQ31"/>
    <mergeCell ref="BL32:BQ32"/>
    <mergeCell ref="BL33:BQ33"/>
    <mergeCell ref="BL34:BQ34"/>
    <mergeCell ref="BL35:BQ35"/>
    <mergeCell ref="BR20:BW20"/>
    <mergeCell ref="BR21:BW21"/>
    <mergeCell ref="BR22:BW22"/>
    <mergeCell ref="BR23:BW23"/>
    <mergeCell ref="BR24:BW24"/>
    <mergeCell ref="BR25:BW25"/>
    <mergeCell ref="BR26:BW26"/>
    <mergeCell ref="BR27:BW27"/>
    <mergeCell ref="BR28:BW28"/>
    <mergeCell ref="BR29:BW29"/>
    <mergeCell ref="BR30:BW30"/>
    <mergeCell ref="BR31:BW31"/>
    <mergeCell ref="BR32:BW32"/>
    <mergeCell ref="BR33:BW33"/>
    <mergeCell ref="BR34:BW34"/>
    <mergeCell ref="BR35:BW35"/>
    <mergeCell ref="BD32:BE32"/>
    <mergeCell ref="BD33:BE33"/>
    <mergeCell ref="BD34:BE34"/>
    <mergeCell ref="BD35:BE35"/>
    <mergeCell ref="AB34:AM34"/>
    <mergeCell ref="AB35:AM35"/>
    <mergeCell ref="AX29:BA29"/>
    <mergeCell ref="AX30:BA30"/>
    <mergeCell ref="AX31:BA31"/>
    <mergeCell ref="AX32:BA32"/>
    <mergeCell ref="AX33:BA33"/>
    <mergeCell ref="AX34:BA34"/>
    <mergeCell ref="AX35:BA35"/>
    <mergeCell ref="BB35:BC35"/>
    <mergeCell ref="BB32:BC32"/>
    <mergeCell ref="AS35:AT35"/>
    <mergeCell ref="AU32:AW32"/>
    <mergeCell ref="BB33:BC33"/>
    <mergeCell ref="BB34:BC34"/>
    <mergeCell ref="BB31:BC31"/>
    <mergeCell ref="AS34:AT34"/>
    <mergeCell ref="AX20:BC20"/>
    <mergeCell ref="AX21:BA21"/>
    <mergeCell ref="AX22:BA22"/>
    <mergeCell ref="AX23:BA23"/>
    <mergeCell ref="AX24:BA24"/>
    <mergeCell ref="AX25:BA25"/>
    <mergeCell ref="AX26:BA26"/>
    <mergeCell ref="AX27:BA27"/>
    <mergeCell ref="AX28:BA28"/>
    <mergeCell ref="BB21:BC21"/>
    <mergeCell ref="BB22:BC22"/>
    <mergeCell ref="H25:M25"/>
    <mergeCell ref="H26:M26"/>
    <mergeCell ref="H28:M28"/>
    <mergeCell ref="H29:M29"/>
    <mergeCell ref="H30:M30"/>
    <mergeCell ref="H31:M31"/>
    <mergeCell ref="AB25:AM25"/>
    <mergeCell ref="AB26:AM26"/>
    <mergeCell ref="AB27:AM27"/>
    <mergeCell ref="AB28:AM28"/>
    <mergeCell ref="AB29:AM29"/>
    <mergeCell ref="AB30:AM30"/>
    <mergeCell ref="AN21:AR21"/>
    <mergeCell ref="N28:AA28"/>
    <mergeCell ref="N29:AA29"/>
    <mergeCell ref="N30:AA30"/>
    <mergeCell ref="N31:AA31"/>
    <mergeCell ref="N32:AA32"/>
    <mergeCell ref="N33:AA33"/>
    <mergeCell ref="N34:AA34"/>
    <mergeCell ref="N35:AA35"/>
    <mergeCell ref="AN22:AR22"/>
    <mergeCell ref="B28:G28"/>
    <mergeCell ref="B29:G29"/>
    <mergeCell ref="B30:G30"/>
    <mergeCell ref="B31:G31"/>
    <mergeCell ref="B32:G32"/>
    <mergeCell ref="B33:G33"/>
    <mergeCell ref="B34:G34"/>
    <mergeCell ref="AN31:AR31"/>
    <mergeCell ref="AS31:AT31"/>
    <mergeCell ref="AS32:AT32"/>
    <mergeCell ref="B35:G35"/>
    <mergeCell ref="H32:M32"/>
    <mergeCell ref="H33:M33"/>
    <mergeCell ref="H34:M34"/>
    <mergeCell ref="H35:M35"/>
    <mergeCell ref="N20:AA20"/>
    <mergeCell ref="BF32:BK32"/>
    <mergeCell ref="AU33:AW33"/>
    <mergeCell ref="Z1:AV2"/>
    <mergeCell ref="AS21:AT21"/>
    <mergeCell ref="AS22:AT22"/>
    <mergeCell ref="AS23:AT23"/>
    <mergeCell ref="AS24:AT24"/>
    <mergeCell ref="BF34:BK34"/>
    <mergeCell ref="AU35:AW35"/>
    <mergeCell ref="BF33:BK33"/>
    <mergeCell ref="AU34:AW34"/>
    <mergeCell ref="BF35:BK35"/>
    <mergeCell ref="AN33:AR33"/>
    <mergeCell ref="AN34:AR34"/>
    <mergeCell ref="AN35:AR35"/>
    <mergeCell ref="AS33:AT33"/>
    <mergeCell ref="BB27:BC27"/>
    <mergeCell ref="AN32:AR32"/>
    <mergeCell ref="BF30:BK30"/>
    <mergeCell ref="AU31:AW31"/>
    <mergeCell ref="BF29:BK29"/>
    <mergeCell ref="AU30:AW30"/>
    <mergeCell ref="AN29:AR29"/>
    <mergeCell ref="AN30:AR30"/>
    <mergeCell ref="AS29:AT29"/>
    <mergeCell ref="AS30:AT30"/>
    <mergeCell ref="BF31:BK31"/>
    <mergeCell ref="BB29:BC29"/>
    <mergeCell ref="BB30:BC30"/>
    <mergeCell ref="BD29:BE29"/>
    <mergeCell ref="BD30:BE30"/>
    <mergeCell ref="BD31:BE31"/>
    <mergeCell ref="BF28:BK28"/>
    <mergeCell ref="AU29:AW29"/>
    <mergeCell ref="BF27:BK27"/>
    <mergeCell ref="AU28:AW28"/>
    <mergeCell ref="AS27:AT27"/>
    <mergeCell ref="AS28:AT28"/>
    <mergeCell ref="AN27:AR27"/>
    <mergeCell ref="AN28:AR28"/>
    <mergeCell ref="BB28:BC28"/>
    <mergeCell ref="BD27:BE27"/>
    <mergeCell ref="BD28:BE28"/>
    <mergeCell ref="BF26:BK26"/>
    <mergeCell ref="AU27:AW27"/>
    <mergeCell ref="BF25:BK25"/>
    <mergeCell ref="AU26:AW26"/>
    <mergeCell ref="AN25:AR25"/>
    <mergeCell ref="AS25:AT25"/>
    <mergeCell ref="AS26:AT26"/>
    <mergeCell ref="AN26:AR26"/>
    <mergeCell ref="BB25:BC25"/>
    <mergeCell ref="BB26:BC26"/>
    <mergeCell ref="BD25:BE25"/>
    <mergeCell ref="BD26:BE26"/>
    <mergeCell ref="AU25:AW25"/>
    <mergeCell ref="AU21:AW21"/>
    <mergeCell ref="B19:H19"/>
    <mergeCell ref="BF24:BK24"/>
    <mergeCell ref="N21:AA21"/>
    <mergeCell ref="N22:AA22"/>
    <mergeCell ref="N23:AA23"/>
    <mergeCell ref="N24:AA24"/>
    <mergeCell ref="AB22:AM22"/>
    <mergeCell ref="AB23:AM23"/>
    <mergeCell ref="AB24:AM24"/>
    <mergeCell ref="BD20:BE20"/>
    <mergeCell ref="BD21:BE21"/>
    <mergeCell ref="BF23:BK23"/>
    <mergeCell ref="AU24:AW24"/>
    <mergeCell ref="AN23:AR23"/>
    <mergeCell ref="AN24:AR24"/>
    <mergeCell ref="BB23:BC23"/>
    <mergeCell ref="BB24:BC24"/>
    <mergeCell ref="BF22:BK22"/>
    <mergeCell ref="AU23:AW23"/>
    <mergeCell ref="BD22:BE22"/>
    <mergeCell ref="BD23:BE23"/>
    <mergeCell ref="BD24:BE24"/>
    <mergeCell ref="AU22:AW22"/>
    <mergeCell ref="BK36:BQ36"/>
    <mergeCell ref="BR19:BW19"/>
    <mergeCell ref="AN20:AT20"/>
    <mergeCell ref="AU20:AW20"/>
    <mergeCell ref="H20:M20"/>
    <mergeCell ref="H21:M21"/>
    <mergeCell ref="AB20:AM20"/>
    <mergeCell ref="AB21:AM21"/>
    <mergeCell ref="BL20:BQ20"/>
    <mergeCell ref="BL21:BQ21"/>
    <mergeCell ref="BR36:BW36"/>
    <mergeCell ref="BL22:BQ22"/>
    <mergeCell ref="BL23:BQ23"/>
    <mergeCell ref="BL24:BQ24"/>
    <mergeCell ref="BL25:BQ25"/>
    <mergeCell ref="BL26:BQ26"/>
    <mergeCell ref="BL27:BQ27"/>
    <mergeCell ref="BL28:BQ28"/>
    <mergeCell ref="BL29:BQ29"/>
    <mergeCell ref="AB31:AM31"/>
    <mergeCell ref="AB32:AM32"/>
    <mergeCell ref="AB33:AM33"/>
    <mergeCell ref="BF21:BK21"/>
    <mergeCell ref="BF20:BK20"/>
    <mergeCell ref="BE6:BW6"/>
    <mergeCell ref="BH13:BN14"/>
    <mergeCell ref="BO13:BW14"/>
    <mergeCell ref="Z17:AF17"/>
    <mergeCell ref="AG17:AO17"/>
    <mergeCell ref="AP17:AV17"/>
    <mergeCell ref="AZ17:BW17"/>
    <mergeCell ref="Z11:AF12"/>
    <mergeCell ref="AG11:AO12"/>
    <mergeCell ref="AP11:AV12"/>
    <mergeCell ref="AZ11:BG12"/>
    <mergeCell ref="Z14:AF15"/>
    <mergeCell ref="AG14:AO15"/>
    <mergeCell ref="AP14:AV15"/>
    <mergeCell ref="BH11:BN12"/>
    <mergeCell ref="BO11:BW12"/>
    <mergeCell ref="Z13:AF13"/>
    <mergeCell ref="AG13:AO13"/>
    <mergeCell ref="AP13:AV13"/>
    <mergeCell ref="AZ13:BG14"/>
    <mergeCell ref="Z16:AF16"/>
    <mergeCell ref="AG16:AO16"/>
    <mergeCell ref="AP16:AV16"/>
    <mergeCell ref="B2:V3"/>
    <mergeCell ref="AZ2:BF2"/>
    <mergeCell ref="B4:M4"/>
    <mergeCell ref="N4:V4"/>
    <mergeCell ref="Z4:AV4"/>
    <mergeCell ref="AZ4:BD4"/>
    <mergeCell ref="BE4:BW4"/>
    <mergeCell ref="BU7:BW8"/>
    <mergeCell ref="I8:O9"/>
    <mergeCell ref="P8:V9"/>
    <mergeCell ref="BG2:BW2"/>
    <mergeCell ref="AZ3:BW3"/>
    <mergeCell ref="Z7:AD7"/>
    <mergeCell ref="AE7:AJ7"/>
    <mergeCell ref="AK7:AP7"/>
    <mergeCell ref="AQ7:AV7"/>
    <mergeCell ref="AZ7:BT8"/>
    <mergeCell ref="B5:M5"/>
    <mergeCell ref="B7:V7"/>
    <mergeCell ref="B8:H9"/>
    <mergeCell ref="N5:V5"/>
    <mergeCell ref="Z5:AV5"/>
    <mergeCell ref="AZ5:BW5"/>
    <mergeCell ref="AZ6:BD6"/>
    <mergeCell ref="B10:H11"/>
    <mergeCell ref="B20:G20"/>
    <mergeCell ref="B21:G21"/>
    <mergeCell ref="B22:G22"/>
    <mergeCell ref="B23:G23"/>
    <mergeCell ref="B24:G24"/>
    <mergeCell ref="B25:G25"/>
    <mergeCell ref="B26:G26"/>
    <mergeCell ref="B27:G27"/>
    <mergeCell ref="H22:M22"/>
    <mergeCell ref="I10:O11"/>
    <mergeCell ref="B12:V12"/>
    <mergeCell ref="B13:V13"/>
    <mergeCell ref="B17:V17"/>
    <mergeCell ref="B18:V18"/>
    <mergeCell ref="B14:V15"/>
    <mergeCell ref="H27:M27"/>
    <mergeCell ref="N25:AA25"/>
    <mergeCell ref="N26:AA26"/>
    <mergeCell ref="N27:AA27"/>
    <mergeCell ref="P10:V11"/>
    <mergeCell ref="B16:V16"/>
    <mergeCell ref="H23:M23"/>
    <mergeCell ref="H24:M24"/>
  </mergeCells>
  <phoneticPr fontId="3"/>
  <conditionalFormatting sqref="B5:M5">
    <cfRule type="expression" dxfId="5" priority="1">
      <formula>$B$5&lt;13</formula>
    </cfRule>
  </conditionalFormatting>
  <conditionalFormatting sqref="H20:H35">
    <cfRule type="expression" dxfId="4" priority="2">
      <formula>$B$5=""</formula>
    </cfRule>
    <cfRule type="expression" dxfId="3" priority="3">
      <formula>$B$5&gt;2021/10/1</formula>
    </cfRule>
  </conditionalFormatting>
  <conditionalFormatting sqref="AS21:AT35">
    <cfRule type="expression" dxfId="2" priority="7">
      <formula>AN21&lt;0</formula>
    </cfRule>
  </conditionalFormatting>
  <conditionalFormatting sqref="AX21:AX35">
    <cfRule type="expression" dxfId="1" priority="9">
      <formula>$CA$19=TRUE</formula>
    </cfRule>
  </conditionalFormatting>
  <conditionalFormatting sqref="BB21:BC35">
    <cfRule type="expression" dxfId="0" priority="15">
      <formula>AX21&lt;0</formula>
    </cfRule>
  </conditionalFormatting>
  <dataValidations count="11">
    <dataValidation type="textLength" imeMode="off" allowBlank="1" showInputMessage="1" showErrorMessage="1" sqref="AU458648:BJ458649 AU786250:BJ786251 AU720714:BJ720715 AU655178:BJ655179 AU589642:BJ589643 AU524106:BJ524107 AU458570:BJ458571 AU393034:BJ393035 AU327498:BJ327499 AU261962:BJ261963 AU196426:BJ196427 AU130890:BJ130891 AU65354:BJ65355 AU982854:BJ982855 AU917318:BJ917319 AU851782:BJ851783 AU786246:BJ786247 AU720710:BJ720711 AU655174:BJ655175 AU589638:BJ589639 AU524102:BJ524103 AU458566:BJ458567 AU393030:BJ393031 AU327494:BJ327495 AU261958:BJ261959 AU196422:BJ196423 AU130886:BJ130887 AU65350:BJ65351 AU982850:BJ982851 AU917314:BJ917315 AU851778:BJ851779 AU786242:BJ786243 AU720706:BJ720707 AU655170:BJ655171 AU589634:BJ589635 AU524098:BJ524099 AU458562:BJ458563 AU393026:BJ393027 AU327490:BJ327491 AU261954:BJ261955 AU196418:BJ196419 AU130882:BJ130883 AU65346:BJ65347 AU982836:BJ982837 AU917300:BJ917301 AU851764:BJ851765 AU786228:BJ786229 AU720692:BJ720693 AU655156:BJ655157 AU589620:BJ589621 AU524084:BJ524085 AU458548:BJ458549 AU393012:BJ393013 AU327476:BJ327477 AU261940:BJ261941 AU196404:BJ196405 AU130868:BJ130869 AU65332:BJ65333 AU982832:BJ982833 AU917296:BJ917297 AU851760:BJ851761 AU786224:BJ786225 AU720688:BJ720689 AU655152:BJ655153 AU589616:BJ589617 AU524080:BJ524081 AU458544:BJ458545 AU393008:BJ393009 AU327472:BJ327473 AU261936:BJ261937 AU196400:BJ196401 AU130864:BJ130865 AU65328:BJ65329 AU982828:BJ982829 AU917292:BJ917293 AU851756:BJ851757 AU786220:BJ786221 AU720684:BJ720685 AU655148:BJ655149 AU589612:BJ589613 AU524076:BJ524077 AU458540:BJ458541 AU393004:BJ393005 AU327468:BJ327469 AU261932:BJ261933 AU196396:BJ196397 AU130860:BJ130861 AU65324:BJ65325 AU982824:BJ982825 AU917288:BJ917289 AU851752:BJ851753 AU786216:BJ786217 AU720680:BJ720681 AU655144:BJ655145 AU589608:BJ589609 AU524072:BJ524073 AU458536:BJ458537 AU393000:BJ393001 AU327464:BJ327465 AU261928:BJ261929 AU196392:BJ196393 AU130856:BJ130857 AU65320:BJ65321 AU982820:BJ982821 AU917284:BJ917285 AU851748:BJ851749 AU786212:BJ786213 AU720676:BJ720677 AU655140:BJ655141 AU589604:BJ589605 AU524068:BJ524069 AU458532:BJ458533 AU392996:BJ392997 AU327460:BJ327461 AU261924:BJ261925 AU196388:BJ196389 AU130852:BJ130853 AU65316:BJ65317 AU982816:BJ982817 AU917280:BJ917281 AU851744:BJ851745 AU786208:BJ786209 AU720672:BJ720673 AU655136:BJ655137 AU589600:BJ589601 AU524064:BJ524065 AU458528:BJ458529 AU392992:BJ392993 AU327456:BJ327457 AU261920:BJ261921 AU196384:BJ196385 AU130848:BJ130849 AU65312:BJ65313 AU982812:BJ982813 AU917276:BJ917277 AU851740:BJ851741 AU786204:BJ786205 AU720668:BJ720669 AU655132:BJ655133 AU589596:BJ589597 AU524060:BJ524061 AU458524:BJ458525 AU392988:BJ392989 AU327452:BJ327453 AU261916:BJ261917 AU196380:BJ196381 AU130844:BJ130845 AU65308:BJ65309 AU982808:BJ982809 AU917272:BJ917273 AU851736:BJ851737 AU786200:BJ786201 AU720664:BJ720665 AU655128:BJ655129 AU589592:BJ589593 AU524056:BJ524057 AU458520:BJ458521 AU392984:BJ392985 AU327448:BJ327449 AU261912:BJ261913 AU196376:BJ196377 AU130840:BJ130841 AU65304:BJ65305 AU982804:BJ982805 AU917268:BJ917269 AU851732:BJ851733 AU786196:BJ786197 AU720660:BJ720661 AU655124:BJ655125 AU589588:BJ589589 AU524052:BJ524053 AU458516:BJ458517 AU392980:BJ392981 AU327444:BJ327445 AU261908:BJ261909 AU196372:BJ196373 AU130836:BJ130837 AU65300:BJ65301 AU982800:BJ982801 AU917264:BJ917265 AU851728:BJ851729 AU786192:BJ786193 AU720656:BJ720657 AU655120:BJ655121 AU589584:BJ589585 AU524048:BJ524049 AU458512:BJ458513 AU392976:BJ392977 AU327440:BJ327441 AU261904:BJ261905 AU65374:BJ65375 AU982874:BJ982875 AU917338:BJ917339 AU851802:BJ851803 AU786266:BJ786267 AU720730:BJ720731 AU655194:BJ655195 AU589658:BJ589659 AU524122:BJ524123 AU458586:BJ458587 AU393050:BJ393051 AU327514:BJ327515 AU261978:BJ261979 AU196442:BJ196443 AU130906:BJ130907 AU65370:BJ65371 AU982870:BJ982871 AU917334:BJ917335 AU851798:BJ851799 AU786262:BJ786263 AU720726:BJ720727 AU655190:BJ655191 AU589654:BJ589655 AU524118:BJ524119 AU458582:BJ458583 AU393046:BJ393047 AU327510:BJ327511 AU261974:BJ261975 AU196438:BJ196439 AU130902:BJ130903 AU65366:BJ65367 AU982866:BJ982867 AU917330:BJ917331 AU851794:BJ851795 AU786258:BJ786259 AU720722:BJ720723 AU655186:BJ655187 AU589650:BJ589651 AU524114:BJ524115 AU458578:BJ458579 AU393042:BJ393043 AU327506:BJ327507 AU261970:BJ261971 AU196434:BJ196435 AU130898:BJ130899 AU65362:BJ65363 AU982862:BJ982863 AU917326:BJ917327 AU851790:BJ851791 AU786254:BJ786255 AU720718:BJ720719 AU655182:BJ655183 AU589646:BJ589647 AU524110:BJ524111 AU458574:BJ458575 AU393038:BJ393039 AU327502:BJ327503 AU261966:BJ261967 AU196430:BJ196431 AU130894:BJ130895 AU65358:BJ65359 AU982858:BJ982859 AU917322:BJ917323 AU393112:BJ393113 AU327576:BJ327577 AU262040:BJ262041 AU196504:BJ196505 AU130968:BJ130969 AU65432:BJ65433 AU982932:BJ982933 AU917396:BJ917397 AU851860:BJ851861 AU786324:BJ786325 AU720788:BJ720789 AU655252:BJ655253 AU589716:BJ589717 AU524180:BJ524181 AU458644:BJ458645 AU393108:BJ393109 AU327572:BJ327573 AU262036:BJ262037 AU196500:BJ196501 AU130964:BJ130965 AU65428:BJ65429 AU982928:BJ982929 AU917392:BJ917393 AU851856:BJ851857 AU786320:BJ786321 AU720784:BJ720785 AU655248:BJ655249 AU589712:BJ589713 AU524176:BJ524177 AU458640:BJ458641 AU393104:BJ393105 AU327568:BJ327569 AU262032:BJ262033 AU196496:BJ196497 AU130960:BJ130961 AU65424:BJ65425 AU982924:BJ982925 AU917388:BJ917389 AU851852:BJ851853 AU786316:BJ786317 AU720780:BJ720781 AU655244:BJ655245 AU589708:BJ589709 AU524172:BJ524173 AU458636:BJ458637 AU393100:BJ393101 AU327564:BJ327565 AU262028:BJ262029 AU196492:BJ196493 AU130956:BJ130957 AU65420:BJ65421 AU982920:BJ982921 AU917384:BJ917385 AU851848:BJ851849 AU786312:BJ786313 AU720776:BJ720777 AU655240:BJ655241 AU589704:BJ589705 AU524168:BJ524169 AU458632:BJ458633 AU393096:BJ393097 AU327560:BJ327561 AU262024:BJ262025 AU196488:BJ196489 AU130952:BJ130953 AU65416:BJ65417 AU982916:BJ982917 AU917380:BJ917381 AU851844:BJ851845 AU786308:BJ786309 AU720772:BJ720773 AU655236:BJ655237 AU589700:BJ589701 AU524164:BJ524165 AU458628:BJ458629 AU393092:BJ393093 AU327556:BJ327557 AU262020:BJ262021 AU196484:BJ196485 AU130948:BJ130949 AU65412:BJ65413 AU982912:BJ982913 AU917376:BJ917377 AU851840:BJ851841 AU786304:BJ786305 AU720768:BJ720769 AU655232:BJ655233 AU589696:BJ589697 AU524160:BJ524161 AU458624:BJ458625 AU393088:BJ393089 AU327552:BJ327553 AU262016:BJ262017 AU196480:BJ196481 AU130944:BJ130945 AU65408:BJ65409 AU982908:BJ982909 AU917372:BJ917373 AU851836:BJ851837 AU786300:BJ786301 AU720764:BJ720765 AU655228:BJ655229 AU589692:BJ589693 AU524156:BJ524157 AU458620:BJ458621 AU393084:BJ393085 AU327548:BJ327549 AU262012:BJ262013 AU196476:BJ196477 AU130940:BJ130941 AU65404:BJ65405 AU982904:BJ982905 AU917368:BJ917369 AU851832:BJ851833 AU786296:BJ786297 AU720760:BJ720761 AU655224:BJ655225 AU589688:BJ589689 AU524152:BJ524153 AU458616:BJ458617 AU393080:BJ393081 AU327544:BJ327545 AU262008:BJ262009 AU196472:BJ196473 AU130936:BJ130937 AU65400:BJ65401 AU982900:BJ982901 AU917364:BJ917365 AU851828:BJ851829 AU786292:BJ786293 AU720756:BJ720757 AU655220:BJ655221 AU589684:BJ589685 AU524148:BJ524149 AU458612:BJ458613 AU393076:BJ393077 AU327540:BJ327541 AU262004:BJ262005 AU196468:BJ196469 AU130932:BJ130933 AU65396:BJ65397 AU982886:BJ982887 AU917350:BJ917351 AU851814:BJ851815 AU786278:BJ786279 AU720742:BJ720743 AU655206:BJ655207 AU589670:BJ589671 AU524134:BJ524135 AU458598:BJ458599 AU393062:BJ393063 AU327526:BJ327527 AU261990:BJ261991 AU196454:BJ196455 AU130918:BJ130919 AU65382:BJ65383 AU982882:BJ982883 AU917346:BJ917347 AU851810:BJ851811 AU786274:BJ786275 AU720738:BJ720739 AU655202:BJ655203 AU589666:BJ589667 AU524130:BJ524131 AU458594:BJ458595 AU393058:BJ393059 AU327522:BJ327523 AU261986:BJ261987 AU196450:BJ196451 AU130914:BJ130915 AU65378:BJ65379 AU982878:BJ982879 AU917342:BJ917343 AU851806:BJ851807 AU786270:BJ786271 AU720734:BJ720735 AU655198:BJ655199 AU589662:BJ589663 AU524126:BJ524127 AU458590:BJ458591 AU393054:BJ393055 AU327518:BJ327519 AU261982:BJ261983 AU196446:BJ196447 AU130910:BJ130911 AU851786:BJ851787 AU196368:BJ196369 AU130832:BJ130833 AU65296:BJ65297 AU982936:BJ982937 AU917400:BJ917401 AU851864:BJ851865 AU786328:BJ786329 AU720792:BJ720793 AU655256:BJ655257 AU589720:BJ589721 AU524184:BJ524185">
      <formula1>0</formula1>
      <formula2>0</formula2>
    </dataValidation>
    <dataValidation type="custom" operator="equal" allowBlank="1" showInputMessage="1" showErrorMessage="1" errorTitle="適格請求書登録番号" error="整数13桁で入力して下さい。" sqref="BG2:BQ2">
      <formula1>AND(INT(BG2)=BG2,LEN(BG2)=13)</formula1>
    </dataValidation>
    <dataValidation imeMode="off" operator="greaterThan" allowBlank="1" showInputMessage="1" showErrorMessage="1" sqref="P982896:V982896 P917360:V917360 P851824:V851824 P786288:V786288 P720752:V720752 P655216:V655216 P589680:V589680 P524144:V524144 P458608:V458608 P393072:V393072 P327536:V327536 P262000:V262000 P196464:V196464 P130928:V130928 P65392:V65392 P982846:V982846 P917310:V917310 P851774:V851774 P786238:V786238 P720702:V720702 P655166:V655166 P589630:V589630 P524094:V524094 P458558:V458558 P393022:V393022 P327486:V327486 P261950:V261950 P196414:V196414 P130878:V130878 P65342:V65342 P982796:V982796 P917260:V917260 P851724:V851724 P786188:V786188 P720652:V720652 P655116:V655116 P589580:V589580 P524044:V524044 P458508:V458508 P392972:V392972 P327436:V327436 P261900:V261900 P196364:V196364 P130828:V130828 P65292:V65292"/>
    <dataValidation type="date" imeMode="off" operator="greaterThan" allowBlank="1" showInputMessage="1" showErrorMessage="1" sqref="B5:H6 B65292:K65292 B130828:K130828 B196364:K196364 B261900:K261900 B327436:K327436 B392972:K392972 B458508:K458508 B524044:K524044 B589580:K589580 B655116:K655116 B720652:K720652 B786188:K786188 B851724:K851724 B917260:K917260 B982796:K982796 B65342:K65342 B130878:K130878 B196414:K196414 B261950:K261950 B327486:K327486 B393022:K393022 B458558:K458558 B524094:K524094 B589630:K589630 B655166:K655166 B720702:K720702 B786238:K786238 B851774:K851774 B917310:K917310 B982846:K982846 B65392:K65392 B130928:K130928 B196464:K196464 B262000:K262000 B327536:K327536 B393072:K393072 B458608:K458608 B524144:K524144 B589680:K589680 B655216:K655216 B720752:K720752 B786288:K786288 B851824:K851824 B917360:K917360 B982896:K982896">
      <formula1>41275</formula1>
    </dataValidation>
    <dataValidation type="textLength" allowBlank="1" showInputMessage="1" showErrorMessage="1" sqref="AT65328 AT130864 AT196400 AT261936 AT327472 AT393008 AT458544 AT524080 AT589616 AT655152 AT720688 AT786224 AT851760 AT917296 AT982832 AT65296 AT130832 AT196368 AT261904 AT327440 AT392976 AT458512 AT524048 AT589584 AT655120 AT720656 AT786192 AT851728 AT917264 AT982800 AT65324 AT130860 AT196396 AT261932 AT327468 AT393004 AT458540 AT524076 AT589612 AT655148 AT720684 AT786220 AT851756 AT917292 AT982828 AT65300 AT130836 AT196372 AT261908 AT327444 AT392980 AT458516 AT524052 AT589588 AT655124 AT720660 AT786196 AT851732 AT917268 AT982804 AT65304 AT130840 AT196376 AT261912 AT327448 AT392984 AT458520 AT524056 AT589592 AT655128 AT720664 AT786200 AT851736 AT917272 AT982808 AT65308 AT130844 AT196380 AT261916 AT327452 AT392988 AT458524 AT524060 AT589596 AT655132 AT720668 AT786204 AT851740 AT917276 AT982812 AT65312 AT130848 AT196384 AT261920 AT327456 AT392992 AT458528 AT524064 AT589600 AT655136 AT720672 AT786208 AT851744 AT917280 AT982816 AT65316 AT130852 AT196388 AT261924 AT327460 AT392996 AT458532 AT524068 AT589604 AT655140 AT720676 AT786212 AT851748 AT917284 AT982820 AT65320 AT130856 AT196392 AT261928 AT327464 AT393000 AT458536 AT524072 AT589608 AT655144 AT720680 AT786216 AT851752 AT917288 AT982824 AT65332 AT130868 AT196404 AT261940 AT327476 AT393012 AT458548 AT524084 AT589620 AT655156 AT720692 AT786228 AT851764 AT917300 AT982836 AT65378 AT130914 AT196450 AT261986 AT327522 AT393058 AT458594 AT524130 AT589666 AT655202 AT720738 AT786274 AT851810 AT917346 AT982882 AT65346 AT130882 AT196418 AT261954 AT327490 AT393026 AT458562 AT524098 AT589634 AT655170 AT720706 AT786242 AT851778 AT917314 AT982850 AT65374 AT130910 AT196446 AT261982 AT327518 AT393054 AT458590 AT524126 AT589662 AT655198 AT720734 AT786270 AT851806 AT917342 AT982878 AT65350 AT130886 AT196422 AT261958 AT327494 AT393030 AT458566 AT524102 AT589638 AT655174 AT720710 AT786246 AT851782 AT917318 AT982854 AT65354 AT130890 AT196426 AT261962 AT327498 AT393034 AT458570 AT524106 AT589642 AT655178 AT720714 AT786250 AT851786 AT917322 AT982858 AT65358 AT130894 AT196430 AT261966 AT327502 AT393038 AT458574 AT524110 AT589646 AT655182 AT720718 AT786254 AT851790 AT917326 AT982862 AT65362 AT130898 AT196434 AT261970 AT327506 AT393042 AT458578 AT524114 AT589650 AT655186 AT720722 AT786258 AT851794 AT917330 AT982866 AT65366 AT130902 AT196438 AT261974 AT327510 AT393046 AT458582 AT524118 AT589654 AT655190 AT720726 AT786262 AT851798 AT917334 AT982870 AT65370 AT130906 AT196442 AT261978 AT327514 AT393050 AT458586 AT524122 AT589658 AT655194 AT720730 AT786266 AT851802 AT917338 AT982874 AT65382 AT130918 AT196454 AT261990 AT327526 AT393062 AT458598 AT524134 AT589670 AT655206 AT720742 AT786278 AT851814 AT917350 AT982886 AT65428 AT130964 AT196500 AT262036 AT327572 AT393108 AT458644 AT524180 AT589716 AT655252 AT720788 AT786324 AT851860 AT917396 AT982932 AT65396 AT130932 AT196468 AT262004 AT327540 AT393076 AT458612 AT524148 AT589684 AT655220 AT720756 AT786292 AT851828 AT917364 AT982900 AT65424 AT130960 AT196496 AT262032 AT327568 AT393104 AT458640 AT524176 AT589712 AT655248 AT720784 AT786320 AT851856 AT917392 AT982928 AT65400 AT130936 AT196472 AT262008 AT327544 AT393080 AT458616 AT524152 AT589688 AT655224 AT720760 AT786296 AT851832 AT917368 AT982904 AT65404 AT130940 AT196476 AT262012 AT327548 AT393084 AT458620 AT524156 AT589692 AT655228 AT720764 AT786300 AT851836 AT917372 AT982908 AT65408 AT130944 AT196480 AT262016 AT327552 AT393088 AT458624 AT524160 AT589696 AT655232 AT720768 AT786304 AT851840 AT917376 AT982912 AT65412 AT130948 AT196484 AT262020 AT327556 AT393092 AT458628 AT524164 AT589700 AT655236 AT720772 AT786308 AT851844 AT917380 AT982916 AT65416 AT130952 AT196488 AT262024 AT327560 AT393096 AT458632 AT524168 AT589704 AT655240 AT720776 AT786312 AT851848 AT917384 AT982920 AT65420 AT130956 AT196492 AT262028 AT327564 AT393100 AT458636 AT524172 AT589708 AT655244 AT720780 AT786316 AT851852 AT917388 AT982924 AT65432 AT130968 AT196504 AT262040 AT327576 AT393112 AT458648 AT524184 AT589720 AT655256 AT720792 AT786328 AT851864 AT917400 AT982936">
      <formula1>0</formula1>
      <formula2>0</formula2>
    </dataValidation>
    <dataValidation type="decimal" imeMode="off" allowBlank="1" showInputMessage="1" showErrorMessage="1" sqref="BB21:BB35 AU458592:BJ458593 AU393056:BJ393057 AU327520:BJ327521 AU261984:BJ261985 AU196448:BJ196449 AU130912:BJ130913 AU65376:BJ65377 AU982884:BJ982885 AU917348:BJ917349 AU851812:BJ851813 AU786276:BJ786277 AU720740:BJ720741 AU655204:BJ655205 AU589668:BJ589669 AU524132:BJ524133 AU458596:BJ458597 AU393060:BJ393061 AU327524:BJ327525 AU261988:BJ261989 AU196452:BJ196453 AU130916:BJ130917 AU65380:BJ65381 AU982888:BJ982889 AU917352:BJ917353 AU851816:BJ851817 AU786280:BJ786281 AU720744:BJ720745 AU655208:BJ655209 AU589672:BJ589673 AU524136:BJ524137 AU458600:BJ458601 AU393064:BJ393065 AU327528:BJ327529 AU261992:BJ261993 AU196456:BJ196457 AU130920:BJ130921 AU65384:BJ65385 AU982802:BJ982803 AU917266:BJ917267 AU851730:BJ851731 AU786194:BJ786195 AU720658:BJ720659 AU655122:BJ655123 AU589586:BJ589587 AU524050:BJ524051 AU458514:BJ458515 AU392978:BJ392979 AU327442:BJ327443 AU261906:BJ261907 AU196370:BJ196371 AU130834:BJ130835 AU65298:BJ65299 AU982806:BJ982807 AU917270:BJ917271 AU851734:BJ851735 AU786198:BJ786199 AU720662:BJ720663 AU655126:BJ655127 AU589590:BJ589591 AU524054:BJ524055 AU458518:BJ458519 AU392982:BJ392983 AU327446:BJ327447 AU261910:BJ261911 AU196374:BJ196375 AU130838:BJ130839 AU65302:BJ65303 AU982810:BJ982811 AU917274:BJ917275 AU851738:BJ851739 AU786202:BJ786203 AU720666:BJ720667 AU655130:BJ655131 AU589594:BJ589595 AU524058:BJ524059 AU458522:BJ458523 AU392986:BJ392987 AU327450:BJ327451 AU261914:BJ261915 AU196378:BJ196379 AU130842:BJ130843 AU65306:BJ65307 AU982814:BJ982815 AU917278:BJ917279 AU851742:BJ851743 AU786206:BJ786207 AU720670:BJ720671 AU655134:BJ655135 AU589598:BJ589599 AU524062:BJ524063 AU458526:BJ458527 AU392990:BJ392991 AU327454:BJ327455 AU261918:BJ261919 AU196382:BJ196383 AU130846:BJ130847 AU65310:BJ65311 AU982818:BJ982819 AU917282:BJ917283 AU851746:BJ851747 AU786210:BJ786211 AU720674:BJ720675 AU655138:BJ655139 AU589602:BJ589603 AU524066:BJ524067 AU458530:BJ458531 AU392994:BJ392995 AU327458:BJ327459 AU261922:BJ261923 AU196386:BJ196387 AU130850:BJ130851 AU65314:BJ65315 AU982822:BJ982823 AU917286:BJ917287 AU851750:BJ851751 AU786214:BJ786215 AU720678:BJ720679 AU655142:BJ655143 AU589606:BJ589607 AU524070:BJ524071 AU458534:BJ458535 AU392998:BJ392999 AU327462:BJ327463 AU261926:BJ261927 AU982826:BJ982827 AU917290:BJ917291 AU851754:BJ851755 AU786218:BJ786219 AU720682:BJ720683 AU655146:BJ655147 AU589610:BJ589611 AU524074:BJ524075 AU458538:BJ458539 AU393002:BJ393003 AU327466:BJ327467 AU261930:BJ261931 AU196394:BJ196395 AU130858:BJ130859 AU65322:BJ65323 AU982830:BJ982831 AU917294:BJ917295 AU851758:BJ851759 AU786222:BJ786223 AU720686:BJ720687 AU655150:BJ655151 AU589614:BJ589615 AU524078:BJ524079 AU458542:BJ458543 AU393006:BJ393007 AU327470:BJ327471 AU261934:BJ261935 AU196398:BJ196399 AU130862:BJ130863 AU65326:BJ65327 AU982834:BJ982835 AU917298:BJ917299 AU851762:BJ851763 AU786226:BJ786227 AU720690:BJ720691 AU655154:BJ655155 AU589618:BJ589619 AU524082:BJ524083 AU458546:BJ458547 AU393010:BJ393011 AU327474:BJ327475 AU261938:BJ261939 AU196402:BJ196403 AU130866:BJ130867 AU65330:BJ65331 AU982838:BJ982839 AU917302:BJ917303 AU851766:BJ851767 AU786230:BJ786231 AU720694:BJ720695 AU655158:BJ655159 AU589622:BJ589623 AU524086:BJ524087 AU458550:BJ458551 AU393014:BJ393015 AU327478:BJ327479 AU261942:BJ261943 AU196406:BJ196407 AU130870:BJ130871 AU65334:BJ65335 AU917344:BJ917345 AU524128:BJ524129 AU851808:BJ851809 AU786272:BJ786273 AU720736:BJ720737 AU655200:BJ655201 AU589664:BJ589665 AU982902:BJ982903 AU917366:BJ917367 AU851830:BJ851831 AU786294:BJ786295 AU720758:BJ720759 AU655222:BJ655223 AU589686:BJ589687 AU524150:BJ524151 AU458614:BJ458615 AU393078:BJ393079 AU327542:BJ327543 AU262006:BJ262007 AU196470:BJ196471 AU130934:BJ130935 AU65398:BJ65399 AU982906:BJ982907 AU917370:BJ917371 AU851834:BJ851835 AU786298:BJ786299 AU720762:BJ720763 AU655226:BJ655227 AU589690:BJ589691 AU524154:BJ524155 AU458618:BJ458619 AU393082:BJ393083 AU327546:BJ327547 AU262010:BJ262011 AU196474:BJ196475 AU130938:BJ130939 AU65402:BJ65403 AU982910:BJ982911 AU917374:BJ917375 AU851838:BJ851839 AU786302:BJ786303 AU720766:BJ720767 AU655230:BJ655231 AU589694:BJ589695 AU524158:BJ524159 AU458622:BJ458623 AU393086:BJ393087 AU327550:BJ327551 AU262014:BJ262015 AU196478:BJ196479 AU130942:BJ130943 AU65406:BJ65407 AU982914:BJ982915 AU917378:BJ917379 AU851842:BJ851843 AU786306:BJ786307 AU720770:BJ720771 AU655234:BJ655235 AU589698:BJ589699 AU524162:BJ524163 AU458626:BJ458627 AU393090:BJ393091 AU327554:BJ327555 AU262018:BJ262019 AU196482:BJ196483 AU130946:BJ130947 AU65410:BJ65411 AU982918:BJ982919 AU917382:BJ917383 AU851846:BJ851847 AU786310:BJ786311 AU720774:BJ720775 AU655238:BJ655239 AU589702:BJ589703 AU524166:BJ524167 AU458630:BJ458631 AU393094:BJ393095 AU327558:BJ327559 AU262022:BJ262023 AU196486:BJ196487 AU130950:BJ130951 AU65414:BJ65415 AU982922:BJ982923 AU917386:BJ917387 AU851850:BJ851851 AU786314:BJ786315 AU720778:BJ720779 AU655242:BJ655243 AU589706:BJ589707 AU524170:BJ524171 AU458634:BJ458635 AU393098:BJ393099 AU327562:BJ327563 AU262026:BJ262027 AU196490:BJ196491 AU130954:BJ130955 AU65418:BJ65419 AU982926:BJ982927 AU917390:BJ917391 AU851854:BJ851855 AU786318:BJ786319 AU720782:BJ720783 AU655246:BJ655247 AU589710:BJ589711 AU524174:BJ524175 AU458638:BJ458639 AU393102:BJ393103 AU327566:BJ327567 AU262030:BJ262031 AU196494:BJ196495 AU130958:BJ130959 AU65422:BJ65423 AU982930:BJ982931 AU917394:BJ917395 AU851858:BJ851859 AU786322:BJ786323 AU720786:BJ720787 AU655250:BJ655251 AU589714:BJ589715 AU524178:BJ524179 AU458642:BJ458643 AU393106:BJ393107 AU327570:BJ327571 AU262034:BJ262035 AU196498:BJ196499 AU130962:BJ130963 AU65426:BJ65427 AU982934:BJ982935 AU917398:BJ917399 AU851862:BJ851863 AU786326:BJ786327 AU720790:BJ720791 AU655254:BJ655255 AU589718:BJ589719 AU524182:BJ524183 AU458646:BJ458647 AU393110:BJ393111 AU327574:BJ327575 AU262038:BJ262039 AU196502:BJ196503 AU130966:BJ130967 AU65430:BJ65431 AU982938:BJ982939 AU917402:BJ917403 AU851866:BJ851867 AU786330:BJ786331 AU720794:BJ720795 AU655258:BJ655259 AU589722:BJ589723 AU524186:BJ524187 AU458650:BJ458651 AU393114:BJ393115 AU327578:BJ327579 AU262042:BJ262043 AU196506:BJ196507 AU130970:BJ130971 AU65434:BJ65435 AU982852:BJ982853 AU917316:BJ917317 AU851780:BJ851781 AU786244:BJ786245 AU720708:BJ720709 AU655172:BJ655173 AU589636:BJ589637 AU524100:BJ524101 AU458564:BJ458565 AU393028:BJ393029 AU327492:BJ327493 AU261956:BJ261957 AU196420:BJ196421 AU130884:BJ130885 AU65348:BJ65349 AU982856:BJ982857 AU917320:BJ917321 AU851784:BJ851785 AU786248:BJ786249 AU720712:BJ720713 AU655176:BJ655177 AU589640:BJ589641 AU524104:BJ524105 AU458568:BJ458569 AU393032:BJ393033 AU327496:BJ327497 AU261960:BJ261961 AU196424:BJ196425 AU130888:BJ130889 AU65352:BJ65353 AU982860:BJ982861 AU917324:BJ917325 AU851788:BJ851789 AU786252:BJ786253 AU720716:BJ720717 AU655180:BJ655181 AU589644:BJ589645 AU524108:BJ524109 AU458572:BJ458573 AU393036:BJ393037 AU327500:BJ327501 AU261964:BJ261965 AU196428:BJ196429 AU130892:BJ130893 AU65356:BJ65357 AU982864:BJ982865 AU917328:BJ917329 AU851792:BJ851793 AU786256:BJ786257 AU720720:BJ720721 AU655184:BJ655185 AU589648:BJ589649 AU524112:BJ524113 AU458576:BJ458577 AU393040:BJ393041 AU327504:BJ327505 AU261968:BJ261969 AU196432:BJ196433 AU130896:BJ130897 AU65360:BJ65361 AU982868:BJ982869 AU917332:BJ917333 AU851796:BJ851797 AU786260:BJ786261 AU720724:BJ720725 AU655188:BJ655189 AU589652:BJ589653 AU524116:BJ524117 AU458580:BJ458581 AU393044:BJ393045 AU327508:BJ327509 AU261972:BJ261973 AU196436:BJ196437 AU130900:BJ130901 AU65364:BJ65365 AU982872:BJ982873 AU917336:BJ917337 AU851800:BJ851801 AU786264:BJ786265 AU720728:BJ720729 AU655192:BJ655193 AU589656:BJ589657 AU524120:BJ524121 AU458584:BJ458585 AU393048:BJ393049 AU327512:BJ327513 AU261976:BJ261977 AU196440:BJ196441 AU130904:BJ130905 AU65368:BJ65369 AU982876:BJ982877 AU917340:BJ917341 AU851804:BJ851805 AU786268:BJ786269 AU720732:BJ720733 AU655196:BJ655197 AU589660:BJ589661 AU524124:BJ524125 AU458588:BJ458589 AU393052:BJ393053 AU327516:BJ327517 AU261980:BJ261981 AU196444:BJ196445 AU130908:BJ130909 AU65372:BJ65373 AU982880:BJ982881 AU196390:BJ196391 AU130854:BJ130855 AU65318:BJ65319 BF21:BK35 AX21:AX35 BD21:BD35 BR21:BW35">
      <formula1>-999999999999999</formula1>
      <formula2>999999999999999</formula2>
    </dataValidation>
    <dataValidation type="decimal" imeMode="off" allowBlank="1" showInputMessage="1" showErrorMessage="1" sqref="AK65297 AK130833 AK196369 AK261905 AK327441 AK392977 AK458513 AK524049 AK589585 AK655121 AK720657 AK786193 AK851729 AK917265 AK982801 AK917401 AK65301 AK130837 AK196373 AK261909 AK327445 AK392981 AK458517 AK524053 AK589589 AK655125 AK720661 AK786197 AK851733 AK917269 AK982805 AK65305 AK130841 AK196377 AK261913 AK327449 AK392985 AK458521 AK524057 AK589593 AK655129 AK720665 AK786201 AK851737 AK917273 AK982809 AK65309 AK130845 AK196381 AK261917 AK327453 AK392989 AK458525 AK524061 AK589597 AK655133 AK720669 AK786205 AK851741 AK917277 AK982813 AK65313 AK130849 AK196385 AK261921 AK327457 AK392993 AK458529 AK524065 AK589601 AK655137 AK720673 AK786209 AK851745 AK917281 AK982817 AK65317 AK130853 AK196389 AK261925 AK327461 AK392997 AK458533 AK524069 AK589605 AK655141 AK720677 AK786213 AK851749 AK917285 AK982821 AK65321 AK130857 AK196393 AK261929 AK327465 AK393001 AK458537 AK524073 AK589609 AK655145 AK720681 AK786217 AK851753 AK917289 AK982825 AK65325 AK130861 AK196397 AK261933 AK327469 AK393005 AK458541 AK524077 AK589613 AK655149 AK720685 AK786221 AK851757 AK917293 AK982829 AK65329 AK130865 AK196401 AK261937 AK327473 AK393009 AK458545 AK524081 AK589617 AK655153 AK720689 AK786225 AK851761 AK917297 AK982833 AK982937 AK65333 AK130869 AK196405 AK261941 AK327477 AK393013 AK458549 AK524085 AK589621 AK655157 AK720693 AK786229 AK851765 AK917301 AK982837 AK65347 AK130883 AK196419 AK261955 AK327491 AK393027 AK458563 AK524099 AK589635 AK655171 AK720707 AK786243 AK851779 AK917315 AK982851 AK65351 AK130887 AK196423 AK261959 AK327495 AK393031 AK458567 AK524103 AK589639 AK655175 AK720711 AK786247 AK851783 AK917319 AK982855 AK65355 AK130891 AK196427 AK261963 AK327499 AK393035 AK458571 AK524107 AK589643 AK655179 AK720715 AK786251 AK851787 AK917323 AK982859 AK65359 AK130895 AK196431 AK261967 AK327503 AK393039 AK458575 AK524111 AK589647 AK655183 AK720719 AK786255 AK851791 AK917327 AK982863 AK65363 AK130899 AK196435 AK261971 AK327507 AK393043 AK458579 AK524115 AK589651 AK655187 AK720723 AK786259 AK851795 AK917331 AK982867 AK65367 AK130903 AK196439 AK261975 AK327511 AK393047 AK458583 AK524119 AK589655 AK655191 AK720727 AK786263 AK851799 AK917335 AK982871 AK65371 AK130907 AK196443 AK261979 AK327515 AK393051 AK458587 AK524123 AK589659 AK655195 AK720731 AK786267 AK851803 AK917339 AK982875 AK65375 AK130911 AK196447 AK261983 AK327519 AK393055 AK458591 AK524127 AK589663 AK655199 AK720735 AK786271 AK851807 AK917343 AK982879 AK65379 AK130915 AK196451 AK261987 AK327523 AK393059 AK458595 AK524131 AK589667 AK655203 AK720739 AK786275 AK851811 AK917347 AK982883 AK65383 AK130919 AK196455 AK261991 AK327527 AK393063 AK458599 AK524135 AK589671 AK655207 AK720743 AK786279 AK851815 AK917351 AK982887 AK65397 AK130933 AK196469 AK262005 AK327541 AK393077 AK458613 AK524149 AK589685 AK655221 AK720757 AK786293 AK851829 AK917365 AK982901 AK65401 AK130937 AK196473 AK262009 AK327545 AK393081 AK458617 AK524153 AK589689 AK655225 AK720761 AK786297 AK851833 AK917369 AK982905 AK65405 AK130941 AK196477 AK262013 AK327549 AK393085 AK458621 AK524157 AK589693 AK655229 AK720765 AK786301 AK851837 AK917373 AK982909 AK65409 AK130945 AK196481 AK262017 AK327553 AK393089 AK458625 AK524161 AK589697 AK655233 AK720769 AK786305 AK851841 AK917377 AK982913 AK65413 AK130949 AK196485 AK262021 AK327557 AK393093 AK458629 AK524165 AK589701 AK655237 AK720773 AK786309 AK851845 AK917381 AK982917 AK65417 AK130953 AK196489 AK262025 AK327561 AK393097 AK458633 AK524169 AK589705 AK655241 AK720777 AK786313 AK851849 AK917385 AK982921 AK65421 AK130957 AK196493 AK262029 AK327565 AK393101 AK458637 AK524173 AK589709 AK655245 AK720781 AK786317 AK851853 AK917389 AK982925 AK65425 AK130961 AK196497 AK262033 AK327569 AK393105 AK458641 AK524177 AK589713 AK655249 AK720785 AK786321 AK851857 AK917393 AK982929 AK65429 AK130965 AK196501 AK262037 AK327573 AK393109 AK458645 AK524181 AK589717 AK655253 AK720789 AK786325 AK851861 AK917397 AK982933 AK65433 AK130969 AK196505 AK262041 AK327577 AK393113 AK458649 AK524185 AK589721 AK655257 AK720793 AK786329 AK851865">
      <formula1>-99999999999</formula1>
      <formula2>99999999999</formula2>
    </dataValidation>
    <dataValidation type="whole" imeMode="off" operator="greaterThan" allowBlank="1" showInputMessage="1" showErrorMessage="1" sqref="AN982898:AT982898 I65294 I130830 I196366 I261902 I327438 I392974 I458510 I524046 I589582 I655118 I720654 I786190 I851726 I917262 I982798 AH65294 AH130830 AH196366 AH261902 AH327438 AH392974 AH458510 AH524046 AH589582 AH655118 AH720654 AH786190 AH851726 AH917262 AH982798 I65344 I130880 I196416 I261952 I327488 I393024 I458560 I524096 I589632 I655168 I720704 I786240 I851776 I917312 I982848 I65394 I130930 I196466 I262002 I327538 I393074 I458610 I524146 I589682 I655218 I720754 I786290 I851826 I917362 I982898 AN65294:AT65294 AN130830:AT130830 AN196366:AT196366 AN261902:AT261902 AN327438:AT327438 AN392974:AT392974 AN458510:AT458510 AN524046:AT524046 AN589582:AT589582 AN655118:AT655118 AN720654:AT720654 AN786190:AT786190 AN851726:AT851726 AN917262:AT917262 AN982798:AT982798 AN65344:AT65344 AN130880:AT130880 AN196416:AT196416 AN261952:AT261952 AN327488:AT327488 AN393024:AT393024 AN458560:AT458560 AN524096:AT524096 AN589632:AT589632 AN655168:AT655168 AN720704:AT720704 AN786240:AT786240 AN851776:AT851776 AN917312:AT917312 AN982848:AT982848 AN65394:AT65394 AN130930:AT130930 AN196466:AT196466 AN262002:AT262002 AN327538:AT327538 AN393074:AT393074 AN458610:AT458610 AN524146:AT524146 AN589682:AT589682 AN655218:AT655218 AN720754:AT720754 AN786290:AT786290 AN851826:AT851826 AN917362:AT917362 AN18:AT19 AH18:AH19 AP17 I10">
      <formula1>0</formula1>
    </dataValidation>
    <dataValidation imeMode="on" allowBlank="1" showInputMessage="1" showErrorMessage="1" sqref="AU65291 AU130827 AU196363 AU261899 AU327435 AU392971 AU458507 AU524043 AU589579 AU655115 AU720651 AU786187 AU851723 AU917259 AU982795 AT65297:AT65299 AT130833:AT130835 AT196369:AT196371 AT261905:AT261907 AT327441:AT327443 AT392977:AT392979 AT458513:AT458515 AT524049:AT524051 AT589585:AT589587 AT655121:AT655123 AT720657:AT720659 AT786193:AT786195 AT851729:AT851731 AT917265:AT917267 AT982801:AT982803 AT65301:AT65303 AT130837:AT130839 AT196373:AT196375 AT261909:AT261911 AT327445:AT327447 AT392981:AT392983 AT458517:AT458519 AT524053:AT524055 AT589589:AT589591 AT655125:AT655127 AT720661:AT720663 AT786197:AT786199 AT851733:AT851735 AT917269:AT917271 AT982805:AT982807 AT65305:AT65307 AT130841:AT130843 AT196377:AT196379 AT261913:AT261915 AT327449:AT327451 AT392985:AT392987 AT458521:AT458523 AT524057:AT524059 AT589593:AT589595 AT655129:AT655131 AT720665:AT720667 AT786201:AT786203 AT851737:AT851739 AT917273:AT917275 AT982809:AT982811 AT65309:AT65311 AT130845:AT130847 AT196381:AT196383 AT261917:AT261919 AT327453:AT327455 AT392989:AT392991 AT458525:AT458527 AT524061:AT524063 AT589597:AT589599 AT655133:AT655135 AT720669:AT720671 AT786205:AT786207 AT851741:AT851743 AT917277:AT917279 AT982813:AT982815 AT65313:AT65315 AT130849:AT130851 AT196385:AT196387 AT261921:AT261923 AT327457:AT327459 AT392993:AT392995 AT458529:AT458531 AT524065:AT524067 AT589601:AT589603 AT655137:AT655139 AT720673:AT720675 AT786209:AT786211 AT851745:AT851747 AT917281:AT917283 AT982817:AT982819 AT65317:AT65319 AT130853:AT130855 AT196389:AT196391 AT261925:AT261927 AT327461:AT327463 AT392997:AT392999 AT458533:AT458535 AT524069:AT524071 AT589605:AT589607 AT655141:AT655143 AT720677:AT720679 AT786213:AT786215 AT851749:AT851751 AT917285:AT917287 AT982821:AT982823 AT65321:AT65323 AT130857:AT130859 AT196393:AT196395 AT261929:AT261931 AT327465:AT327467 AT393001:AT393003 AT458537:AT458539 AT524073:AT524075 AT589609:AT589611 AT655145:AT655147 AT720681:AT720683 AT786217:AT786219 AT851753:AT851755 AT917289:AT917291 AT982825:AT982827 AT65325:AT65327 AT130861:AT130863 AT196397:AT196399 AT261933:AT261935 AT327469:AT327471 AT393005:AT393007 AT458541:AT458543 AT524077:AT524079 AT589613:AT589615 AT655149:AT655151 AT720685:AT720687 AT786221:AT786223 AT851757:AT851759 AT917293:AT917295 AT982829:AT982831 AT65329:AT65331 AT130865:AT130867 AT196401:AT196403 AT261937:AT261939 AT327473:AT327475 AT393009:AT393011 AT458545:AT458547 AT524081:AT524083 AT589617:AT589619 AT655153:AT655155 AT720689:AT720691 AT786225:AT786227 AT851761:AT851763 AT917297:AT917299 AT982833:AT982835 AT65333:AT65335 AT130869:AT130871 AT196405:AT196407 AT261941:AT261943 AT327477:AT327479 AT393013:AT393015 AT458549:AT458551 AT524085:AT524087 AT589621:AT589623 AT655157:AT655159 AT720693:AT720695 AT786229:AT786231 AT851765:AT851767 AT917301:AT917303 AT982837:AT982839 AU65341 AU130877 AU196413 AU261949 AU327485 AU393021 AU458557 AU524093 AU589629 AU655165 AU720701 AU786237 AU851773 AU917309 AU982845 AT65347:AT65349 AT130883:AT130885 AT196419:AT196421 AT261955:AT261957 AT327491:AT327493 AT393027:AT393029 AT458563:AT458565 AT524099:AT524101 AT589635:AT589637 AT655171:AT655173 AT720707:AT720709 AT786243:AT786245 AT851779:AT851781 AT917315:AT917317 AT982851:AT982853 AT65351:AT65353 AT130887:AT130889 AT196423:AT196425 AT261959:AT261961 AT327495:AT327497 AT393031:AT393033 AT458567:AT458569 AT524103:AT524105 AT589639:AT589641 AT655175:AT655177 AT720711:AT720713 AT786247:AT786249 AT851783:AT851785 AT917319:AT917321 AT982855:AT982857 AT65355:AT65357 AT130891:AT130893 AT196427:AT196429 AT261963:AT261965 AT327499:AT327501 AT393035:AT393037 AT458571:AT458573 AT524107:AT524109 AT589643:AT589645 AT655179:AT655181 AT720715:AT720717 AT786251:AT786253 AT851787:AT851789 AT917323:AT917325 AT982859:AT982861 AT65359:AT65361 AT130895:AT130897 AT196431:AT196433 AT261967:AT261969 AT327503:AT327505 AT393039:AT393041 AT458575:AT458577 AT524111:AT524113 AT589647:AT589649 AT655183:AT655185 AT720719:AT720721 AT786255:AT786257 AT851791:AT851793 AT917327:AT917329 AT982863:AT982865 AT65363:AT65365 AT130899:AT130901 AT196435:AT196437 AT261971:AT261973 AT327507:AT327509 AT393043:AT393045 AT458579:AT458581 AT524115:AT524117 AT589651:AT589653 AT655187:AT655189 AT720723:AT720725 AT786259:AT786261 AT851795:AT851797 AT917331:AT917333 AT982867:AT982869 AT65367:AT65369 AT130903:AT130905 AT196439:AT196441 AT261975:AT261977 AT327511:AT327513 AT393047:AT393049 AT458583:AT458585 AT524119:AT524121 AT589655:AT589657 AT655191:AT655193 AT720727:AT720729 AT786263:AT786265 AT851799:AT851801 AT917335:AT917337 AT982871:AT982873 AT65371:AT65373 AT130907:AT130909 AT196443:AT196445 AT261979:AT261981 AT327515:AT327517 AT393051:AT393053 AT458587:AT458589 AT524123:AT524125 AT589659:AT589661 AT655195:AT655197 AT720731:AT720733 AT786267:AT786269 AT851803:AT851805 AT917339:AT917341 AT982875:AT982877 AT65375:AT65377 AT130911:AT130913 AT196447:AT196449 AT261983:AT261985 AT327519:AT327521 AT393055:AT393057 AT458591:AT458593 AT524127:AT524129 AT589663:AT589665 AT655199:AT655201 AT720735:AT720737 AT786271:AT786273 AT851807:AT851809 AT917343:AT917345 AT982879:AT982881 AT65379:AT65381 AT130915:AT130917 AT196451:AT196453 AT261987:AT261989 AT327523:AT327525 AT393059:AT393061 AT458595:AT458597 AT524131:AT524133 AT589667:AT589669 AT655203:AT655205 AT720739:AT720741 AT786275:AT786277 AT851811:AT851813 AT917347:AT917349 AT982883:AT982885 AT65383:AT65385 AT130919:AT130921 AT196455:AT196457 AT261991:AT261993 AT327527:AT327529 AT393063:AT393065 AT458599:AT458601 AT524135:AT524137 AT589671:AT589673 AT655207:AT655209 AT720743:AT720745 AT786279:AT786281 AT851815:AT851817 AT917351:AT917353 AT982887:AT982889 AT65433:AT65435 AT130969:AT130971 AT196505:AT196507 AT262041:AT262043 AT327577:AT327579 AT393113:AT393115 AT458649:AT458651 AT524185:AT524187 AT589721:AT589723 AT655257:AT655259 AT720793:AT720795 AT786329:AT786331 AT851865:AT851867 AT917401:AT917403 AT982937:AT982939 AT65397:AT65399 AT130933:AT130935 AT196469:AT196471 AT262005:AT262007 AT327541:AT327543 AT393077:AT393079 AT458613:AT458615 AT524149:AT524151 AT589685:AT589687 AT655221:AT655223 AT720757:AT720759 AT786293:AT786295 AT851829:AT851831 AT917365:AT917367 AT982901:AT982903 AT65401:AT65403 AT130937:AT130939 AT196473:AT196475 AT262009:AT262011 AT327545:AT327547 AT393081:AT393083 AT458617:AT458619 AT524153:AT524155 AT589689:AT589691 AT655225:AT655227 AT720761:AT720763 AT786297:AT786299 AT851833:AT851835 AT917369:AT917371 AT982905:AT982907 AT65405:AT65407 AT130941:AT130943 AT196477:AT196479 AT262013:AT262015 AT327549:AT327551 AT393085:AT393087 AT458621:AT458623 AT524157:AT524159 AT589693:AT589695 AT655229:AT655231 AT720765:AT720767 AT786301:AT786303 AT851837:AT851839 AT917373:AT917375 AT982909:AT982911 AT65409:AT65411 AT130945:AT130947 AT196481:AT196483 AT262017:AT262019 AT327553:AT327555 AT393089:AT393091 AT458625:AT458627 AT524161:AT524163 AT589697:AT589699 AT655233:AT655235 AT720769:AT720771 AT786305:AT786307 AT851841:AT851843 AT917377:AT917379 AT982913:AT982915 AT65413:AT65415 AT130949:AT130951 AT196485:AT196487 AT262021:AT262023 AT327557:AT327559 AT393093:AT393095 AT458629:AT458631 AT524165:AT524167 AT589701:AT589703 AT655237:AT655239 AT720773:AT720775 AT786309:AT786311 AT851845:AT851847 AT917381:AT917383 AT982917:AT982919 AT65417:AT65419 AT130953:AT130955 AT196489:AT196491 AT262025:AT262027 AT327561:AT327563 AT393097:AT393099 AT458633:AT458635 AT524169:AT524171 AT589705:AT589707 AT655241:AT655243 AT720777:AT720779 AT786313:AT786315 AT851849:AT851851 AT917385:AT917387 AT982921:AT982923 AT65421:AT65423 AT130957:AT130959 AT196493:AT196495 AT262029:AT262031 AT327565:AT327567 AT393101:AT393103 AT458637:AT458639 AT524173:AT524175 AT589709:AT589711 AT655245:AT655247 AT720781:AT720783 AT786317:AT786319 AT851853:AT851855 AT917389:AT917391 AT982925:AT982927 AT65425:AT65427 AT130961:AT130963 AT196497:AT196499 AT262033:AT262035 AT327569:AT327571 AT393105:AT393107 AT458641:AT458643 AT524177:AT524179 AT589713:AT589715 AT655249:AT655251 AT720785:AT720787 AT786321:AT786323 AT851857:AT851859 AT917393:AT917395 AT982929:AT982931 AT65429:AT65431 AT130965:AT130967 AT196501:AT196503 AT262037:AT262039 AT327573:AT327575 AT393109:AT393111 AT458645:AT458647 AT524181:AT524183 AT589717:AT589719 AT655253:AT655255 AT720789:AT720791 AT786325:AT786327 AT851861:AT851863 AT917397:AT917399 AT982933:AT982935 AU65391 AU130927 AU196463 AU261999 AU327535 AU393071 AU458607 AU524143 AU589679 AU655215 AU720751 AU786287 AU851823 AU917359 AU982895 X327488:AG327488 X393024:AG393024 X458560:AG458560 X524096:AG524096 X589632:AG589632 X655168:AG655168 X720704:AG720704 X786240:AG786240 X851776:AG851776 X917312:AG917312 X982848:AG982848 X65394:AG65394 X130930:AG130930 X196466:AG196466 X262002:AG262002 X327538:AG327538 X393074:AG393074 X458610:AG458610 X524146:AG524146 X589682:AG589682 X655218:AG655218 X720754:AG720754 X786290:AG786290 X851826:AG851826 X917362:AG917362 X982898:AG982898 X65294:AG65294 X130830:AG130830 X196366:AG196366 X261902:AG261902 X327438:AG327438 X392974:AG392974 X458510:AG458510 X524046:AG524046 X589582:AG589582 X655118:AG655118 X720654:AG720654 X786190:AG786190 X851726:AG851726 X917262:AG917262 X982798:AG982798 X65344:AG65344 X130880:AG130880 X196416:AG196416 X261952:AG261952"/>
    <dataValidation allowBlank="1" showInputMessage="1" showErrorMessage="1" prompt="会社名は正しく省略せずにに入力して下さい。" sqref="AZ7:BT9"/>
    <dataValidation type="whole" imeMode="fullAlpha" allowBlank="1" showInputMessage="1" showErrorMessage="1" sqref="BE4:BW4">
      <formula1>0</formula1>
      <formula2>9999999</formula2>
    </dataValidation>
  </dataValidations>
  <printOptions horizontalCentered="1" verticalCentered="1"/>
  <pageMargins left="0.31496062992125984" right="0.31496062992125984" top="0.35433070866141736" bottom="0.15748031496062992"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入力例</vt:lpstr>
      <vt:lpstr>納品書（控）</vt:lpstr>
      <vt:lpstr>納品書（提出用）</vt:lpstr>
      <vt:lpstr>'納品書（控）'!Print_Area</vt:lpstr>
      <vt:lpstr>'納品書（提出用）'!Print_Area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panekyo</dc:creator>
  <cp:lastModifiedBy>panekyo</cp:lastModifiedBy>
  <cp:lastPrinted>2023-08-30T04:48:59Z</cp:lastPrinted>
  <dcterms:created xsi:type="dcterms:W3CDTF">2023-08-07T00:17:00Z</dcterms:created>
  <dcterms:modified xsi:type="dcterms:W3CDTF">2023-10-24T07:59:50Z</dcterms:modified>
</cp:coreProperties>
</file>