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G:\02 インボイス制度\11．請求書（仕入先向）\１．施工請求書\"/>
    </mc:Choice>
  </mc:AlternateContent>
  <xr:revisionPtr revIDLastSave="0" documentId="13_ncr:1_{B11D16ED-D426-4D9A-9D9E-BFCF0F82604D}" xr6:coauthVersionLast="47" xr6:coauthVersionMax="47" xr10:uidLastSave="{00000000-0000-0000-0000-000000000000}"/>
  <workbookProtection workbookAlgorithmName="SHA-512" workbookHashValue="ZABQbPC01AdcMBmWkS+Ps4NO8wpPq7g+AXxSd61rDiGhJPSzuEWpJL2+VrYwHZ0kpwKFKk4afHGnZssuF4DJLw==" workbookSaltValue="pQeV1i/dhJ6w0R3y2viGTg==" workbookSpinCount="100000" lockStructure="1"/>
  <bookViews>
    <workbookView xWindow="23880" yWindow="-120" windowWidth="24240" windowHeight="13140" activeTab="2" xr2:uid="{133C01A2-1D55-4762-8066-7DCAC076A089}"/>
  </bookViews>
  <sheets>
    <sheet name="入力例" sheetId="4" r:id="rId1"/>
    <sheet name="入力シート兼発行者控" sheetId="1" r:id="rId2"/>
    <sheet name="施工請求書（提出用）" sheetId="3" r:id="rId3"/>
    <sheet name="Sheet1" sheetId="2" state="hidden" r:id="rId4"/>
  </sheets>
  <definedNames>
    <definedName name="_xlnm.Print_Area" localSheetId="2">'施工請求書（提出用）'!$A$1:$AF$66</definedName>
    <definedName name="_xlnm.Print_Area" localSheetId="1">入力シート兼発行者控!$A$1:$AF$58</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9" i="3" l="1"/>
  <c r="B5" i="3"/>
  <c r="AI24" i="1"/>
  <c r="AJ24" i="1" s="1"/>
  <c r="J25" i="4" l="1"/>
  <c r="AJ24" i="4"/>
  <c r="AI24" i="4"/>
  <c r="AL23" i="4"/>
  <c r="AK23" i="4"/>
  <c r="AJ23" i="4"/>
  <c r="P23" i="4"/>
  <c r="AL22" i="4"/>
  <c r="AK22" i="4"/>
  <c r="AJ22" i="4"/>
  <c r="P22" i="4"/>
  <c r="AL21" i="4"/>
  <c r="AK21" i="4"/>
  <c r="AJ21" i="4"/>
  <c r="P21" i="4"/>
  <c r="AL20" i="4"/>
  <c r="P20" i="4" s="1"/>
  <c r="AK20" i="4"/>
  <c r="AJ20" i="4"/>
  <c r="AL19" i="4"/>
  <c r="P19" i="4" s="1"/>
  <c r="AK19" i="4"/>
  <c r="AJ19" i="4"/>
  <c r="H15" i="4"/>
  <c r="Q8" i="4"/>
  <c r="AI2" i="4"/>
  <c r="AB2" i="4" s="1"/>
  <c r="AJ18" i="4" l="1"/>
  <c r="M28" i="4"/>
  <c r="N5" i="4" s="1"/>
  <c r="J26" i="4"/>
  <c r="AK24" i="4"/>
  <c r="M25" i="4"/>
  <c r="Q25" i="4" s="1"/>
  <c r="AL23" i="1"/>
  <c r="AL22" i="1"/>
  <c r="AL21" i="1"/>
  <c r="AL20" i="1"/>
  <c r="AL19" i="1"/>
  <c r="J27" i="4" l="1"/>
  <c r="M26" i="4" s="1"/>
  <c r="M27" i="4" s="1"/>
  <c r="Q27" i="4" s="1"/>
  <c r="Q26" i="4"/>
  <c r="P19" i="1"/>
  <c r="P53" i="3" s="1"/>
  <c r="P23" i="1"/>
  <c r="P23" i="3" s="1"/>
  <c r="P22" i="1"/>
  <c r="P56" i="3" s="1"/>
  <c r="P21" i="1"/>
  <c r="P55" i="3" s="1"/>
  <c r="P20" i="1"/>
  <c r="P54" i="3" s="1"/>
  <c r="Q28" i="4" l="1"/>
  <c r="T5" i="4" s="1"/>
  <c r="Z5" i="4" s="1"/>
  <c r="P22" i="3"/>
  <c r="P20" i="3"/>
  <c r="P19" i="3"/>
  <c r="P57" i="3"/>
  <c r="P21" i="3"/>
  <c r="N53" i="3"/>
  <c r="N54" i="3"/>
  <c r="N55" i="3"/>
  <c r="H15" i="1" l="1"/>
  <c r="H57" i="3"/>
  <c r="H56" i="3"/>
  <c r="H55" i="3"/>
  <c r="H54" i="3"/>
  <c r="H53" i="3"/>
  <c r="H23" i="3"/>
  <c r="H22" i="3"/>
  <c r="H21" i="3"/>
  <c r="H20" i="3"/>
  <c r="H19" i="3"/>
  <c r="AJ23" i="1" l="1"/>
  <c r="AJ22" i="1"/>
  <c r="AJ21" i="1"/>
  <c r="AJ20" i="1"/>
  <c r="AJ19" i="1"/>
  <c r="B25" i="3"/>
  <c r="B26" i="3"/>
  <c r="B27" i="3"/>
  <c r="B28" i="3"/>
  <c r="W23" i="3"/>
  <c r="W24" i="3"/>
  <c r="AJ18" i="1" l="1"/>
  <c r="Q2" i="3"/>
  <c r="J25" i="1"/>
  <c r="J26" i="1" s="1"/>
  <c r="J27" i="1" l="1"/>
  <c r="M26" i="1" s="1"/>
  <c r="C5" i="3"/>
  <c r="K53" i="3"/>
  <c r="K19" i="3"/>
  <c r="B8" i="3"/>
  <c r="G8" i="3"/>
  <c r="I8" i="3"/>
  <c r="B10" i="3"/>
  <c r="B12" i="3"/>
  <c r="Q9" i="3"/>
  <c r="Z9" i="3"/>
  <c r="Q10" i="3"/>
  <c r="Q11" i="3"/>
  <c r="Q12" i="3"/>
  <c r="B15" i="3"/>
  <c r="E15" i="3"/>
  <c r="H15" i="3"/>
  <c r="C19" i="3"/>
  <c r="J19" i="3"/>
  <c r="N19" i="3"/>
  <c r="B20" i="3"/>
  <c r="C20" i="3"/>
  <c r="J20" i="3"/>
  <c r="K20" i="3"/>
  <c r="N20" i="3"/>
  <c r="B21" i="3"/>
  <c r="C21" i="3"/>
  <c r="J21" i="3"/>
  <c r="K21" i="3"/>
  <c r="N21" i="3"/>
  <c r="B22" i="3"/>
  <c r="C22" i="3"/>
  <c r="J22" i="3"/>
  <c r="K22" i="3"/>
  <c r="N22" i="3"/>
  <c r="B23" i="3"/>
  <c r="C23" i="3"/>
  <c r="J23" i="3"/>
  <c r="K23" i="3"/>
  <c r="N23" i="3"/>
  <c r="U18" i="3"/>
  <c r="U19" i="3"/>
  <c r="Q45" i="3"/>
  <c r="Q44" i="3"/>
  <c r="AK22" i="1"/>
  <c r="AK21" i="1"/>
  <c r="AK20" i="1"/>
  <c r="AK19" i="1"/>
  <c r="U53" i="3"/>
  <c r="N56" i="3"/>
  <c r="AK23" i="1" l="1"/>
  <c r="AK24" i="1" l="1"/>
  <c r="Q36" i="3" l="1"/>
  <c r="U52" i="3"/>
  <c r="N57" i="3"/>
  <c r="K57" i="3"/>
  <c r="J57" i="3"/>
  <c r="C57" i="3"/>
  <c r="B57" i="3"/>
  <c r="K56" i="3"/>
  <c r="J56" i="3"/>
  <c r="C56" i="3"/>
  <c r="B56" i="3"/>
  <c r="K55" i="3"/>
  <c r="J55" i="3"/>
  <c r="C55" i="3"/>
  <c r="B55" i="3"/>
  <c r="K54" i="3"/>
  <c r="J54" i="3"/>
  <c r="C54" i="3"/>
  <c r="B54" i="3"/>
  <c r="J53" i="3"/>
  <c r="C53" i="3"/>
  <c r="B53" i="3"/>
  <c r="J62" i="3"/>
  <c r="W58" i="3"/>
  <c r="W57" i="3"/>
  <c r="AB55" i="3"/>
  <c r="U55" i="3"/>
  <c r="Q46" i="3"/>
  <c r="Z43" i="3"/>
  <c r="Q43" i="3"/>
  <c r="E49" i="3"/>
  <c r="B49" i="3"/>
  <c r="B46" i="3"/>
  <c r="B44" i="3"/>
  <c r="I42" i="3"/>
  <c r="G42" i="3"/>
  <c r="B42" i="3"/>
  <c r="C39" i="3"/>
  <c r="B39" i="3"/>
  <c r="U21" i="3"/>
  <c r="AB21" i="3"/>
  <c r="J28" i="3"/>
  <c r="Q8" i="1"/>
  <c r="Q8" i="3" s="1"/>
  <c r="Q42" i="3" l="1"/>
  <c r="H49" i="3" l="1"/>
  <c r="AI2" i="1"/>
  <c r="AB2" i="1" s="1"/>
  <c r="AB2" i="3" l="1"/>
  <c r="AB36" i="3"/>
  <c r="B4" i="2"/>
  <c r="B3" i="2"/>
  <c r="B2" i="2"/>
  <c r="M28" i="1" l="1"/>
  <c r="M25" i="1"/>
  <c r="Q25" i="1" s="1"/>
  <c r="Q26" i="1"/>
  <c r="N5" i="1" l="1"/>
  <c r="M62" i="3"/>
  <c r="N39" i="3" s="1"/>
  <c r="M28" i="3"/>
  <c r="N5" i="3" s="1"/>
  <c r="M27" i="1"/>
  <c r="J25" i="3"/>
  <c r="J59" i="3"/>
  <c r="Q27" i="1" l="1"/>
  <c r="Q28" i="1" s="1"/>
  <c r="T5" i="1" s="1"/>
  <c r="Z5" i="1" s="1"/>
  <c r="M27" i="3"/>
  <c r="M61" i="3"/>
  <c r="J26" i="3"/>
  <c r="J60" i="3"/>
  <c r="M25" i="3"/>
  <c r="M59" i="3"/>
  <c r="J61" i="3" l="1"/>
  <c r="Q25" i="3"/>
  <c r="Q59" i="3"/>
  <c r="J27" i="3"/>
  <c r="M60" i="3" l="1"/>
  <c r="M26" i="3"/>
  <c r="Q26" i="3" l="1"/>
  <c r="Q60" i="3"/>
  <c r="Q27" i="3"/>
  <c r="Q61" i="3"/>
  <c r="Q62" i="3"/>
  <c r="T39" i="3" s="1"/>
  <c r="Z39" i="3" s="1"/>
  <c r="Q28" i="3" l="1"/>
  <c r="T5" i="3" s="1"/>
  <c r="Z5"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panekyo</author>
  </authors>
  <commentList>
    <comment ref="B14" authorId="0" shapeId="0" xr:uid="{8D27810D-BB3D-431C-BD20-A86995E73285}">
      <text>
        <r>
          <rPr>
            <b/>
            <sz val="9"/>
            <color indexed="81"/>
            <rFont val="MS P ゴシック"/>
            <family val="3"/>
            <charset val="128"/>
          </rPr>
          <t>受注金額・回収金額を税抜きで入力して下さい。</t>
        </r>
      </text>
    </comment>
    <comment ref="B18" authorId="0" shapeId="0" xr:uid="{9C55A29D-D3DF-4D3B-910A-05C3F084196A}">
      <text>
        <r>
          <rPr>
            <sz val="9"/>
            <color indexed="12"/>
            <rFont val="MS P ゴシック"/>
            <family val="3"/>
            <charset val="128"/>
          </rPr>
          <t>請求日より1ヵ月以上前の月又は1ヵ月以上前の日付が入ります。</t>
        </r>
      </text>
    </comment>
    <comment ref="Q28" authorId="0" shapeId="0" xr:uid="{D9E8680B-F549-4A33-9DB8-D64CAAF29ADD}">
      <text>
        <r>
          <rPr>
            <b/>
            <sz val="9"/>
            <color indexed="39"/>
            <rFont val="MS P ゴシック"/>
            <family val="3"/>
            <charset val="128"/>
          </rPr>
          <t>税率見直と表示された場合</t>
        </r>
        <r>
          <rPr>
            <b/>
            <sz val="9"/>
            <color indexed="81"/>
            <rFont val="MS P ゴシック"/>
            <family val="3"/>
            <charset val="128"/>
          </rPr>
          <t xml:space="preserve">
消費税率の種類が</t>
        </r>
        <r>
          <rPr>
            <b/>
            <sz val="9"/>
            <color indexed="10"/>
            <rFont val="MS P ゴシック"/>
            <family val="3"/>
            <charset val="128"/>
          </rPr>
          <t>3種類以上</t>
        </r>
        <r>
          <rPr>
            <b/>
            <sz val="9"/>
            <color indexed="81"/>
            <rFont val="MS P ゴシック"/>
            <family val="3"/>
            <charset val="128"/>
          </rPr>
          <t>の時です。
明細の消費税率を確認し税率を</t>
        </r>
        <r>
          <rPr>
            <b/>
            <sz val="9"/>
            <color indexed="10"/>
            <rFont val="MS P ゴシック"/>
            <family val="3"/>
            <charset val="128"/>
          </rPr>
          <t>２種類</t>
        </r>
        <r>
          <rPr>
            <b/>
            <sz val="9"/>
            <color indexed="81"/>
            <rFont val="MS P ゴシック"/>
            <family val="3"/>
            <charset val="128"/>
          </rPr>
          <t>までに変更して下さい。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panekyo</author>
  </authors>
  <commentList>
    <comment ref="B14" authorId="0" shapeId="0" xr:uid="{5E3C6046-51C3-429D-8061-057CCF05AB2B}">
      <text>
        <r>
          <rPr>
            <b/>
            <sz val="9"/>
            <color indexed="81"/>
            <rFont val="MS P ゴシック"/>
            <family val="3"/>
            <charset val="128"/>
          </rPr>
          <t>受注金額・回収金額を税抜きで入力して下さい。</t>
        </r>
      </text>
    </comment>
    <comment ref="B18" authorId="0" shapeId="0" xr:uid="{2B8906E0-E775-4306-925C-A2D122BDA42D}">
      <text>
        <r>
          <rPr>
            <sz val="9"/>
            <color indexed="12"/>
            <rFont val="MS P ゴシック"/>
            <family val="3"/>
            <charset val="128"/>
          </rPr>
          <t>請求日より1ヵ月以上前の月又は1ヵ月以上前の日付が入ります。</t>
        </r>
      </text>
    </comment>
    <comment ref="Q28" authorId="0" shapeId="0" xr:uid="{0056D40C-28D3-45D1-AFF8-8D9AA442915B}">
      <text>
        <r>
          <rPr>
            <b/>
            <sz val="9"/>
            <color indexed="39"/>
            <rFont val="MS P ゴシック"/>
            <family val="3"/>
            <charset val="128"/>
          </rPr>
          <t>税率見直と表示された場合</t>
        </r>
        <r>
          <rPr>
            <b/>
            <sz val="9"/>
            <color indexed="81"/>
            <rFont val="MS P ゴシック"/>
            <family val="3"/>
            <charset val="128"/>
          </rPr>
          <t xml:space="preserve">
消費税率の種類が</t>
        </r>
        <r>
          <rPr>
            <b/>
            <sz val="9"/>
            <color indexed="10"/>
            <rFont val="MS P ゴシック"/>
            <family val="3"/>
            <charset val="128"/>
          </rPr>
          <t>3種類以上</t>
        </r>
        <r>
          <rPr>
            <b/>
            <sz val="9"/>
            <color indexed="81"/>
            <rFont val="MS P ゴシック"/>
            <family val="3"/>
            <charset val="128"/>
          </rPr>
          <t>の時です。
明細の消費税率を確認し税率を</t>
        </r>
        <r>
          <rPr>
            <b/>
            <sz val="9"/>
            <color indexed="10"/>
            <rFont val="MS P ゴシック"/>
            <family val="3"/>
            <charset val="128"/>
          </rPr>
          <t>２種類</t>
        </r>
        <r>
          <rPr>
            <b/>
            <sz val="9"/>
            <color indexed="81"/>
            <rFont val="MS P ゴシック"/>
            <family val="3"/>
            <charset val="128"/>
          </rPr>
          <t>までに変更して下さい。</t>
        </r>
      </text>
    </comment>
  </commentList>
</comments>
</file>

<file path=xl/sharedStrings.xml><?xml version="1.0" encoding="utf-8"?>
<sst xmlns="http://schemas.openxmlformats.org/spreadsheetml/2006/main" count="212" uniqueCount="92">
  <si>
    <t>請求日</t>
  </si>
  <si>
    <t>工事コード</t>
  </si>
  <si>
    <t>発注No</t>
  </si>
  <si>
    <t>請求者名</t>
  </si>
  <si>
    <t>請求内容</t>
  </si>
  <si>
    <t>数量</t>
  </si>
  <si>
    <t>単位</t>
  </si>
  <si>
    <t>単価</t>
  </si>
  <si>
    <t>金額</t>
  </si>
  <si>
    <t>会社名</t>
  </si>
  <si>
    <t>税率</t>
    <rPh sb="0" eb="2">
      <t>ゼイリツ</t>
    </rPh>
    <phoneticPr fontId="2"/>
  </si>
  <si>
    <t>現場名（施工物件名）</t>
    <rPh sb="0" eb="2">
      <t>ゲンバ</t>
    </rPh>
    <rPh sb="2" eb="3">
      <t>メイ</t>
    </rPh>
    <rPh sb="4" eb="6">
      <t>セコウ</t>
    </rPh>
    <rPh sb="6" eb="8">
      <t>ブッケン</t>
    </rPh>
    <rPh sb="8" eb="9">
      <t>メイ</t>
    </rPh>
    <phoneticPr fontId="2"/>
  </si>
  <si>
    <t>請求者CD</t>
    <phoneticPr fontId="2"/>
  </si>
  <si>
    <t>消費税</t>
    <rPh sb="0" eb="3">
      <t>ショウヒゼイ</t>
    </rPh>
    <phoneticPr fontId="2"/>
  </si>
  <si>
    <t>消費税額</t>
    <rPh sb="0" eb="3">
      <t>ショウヒゼイ</t>
    </rPh>
    <rPh sb="3" eb="4">
      <t>ガク</t>
    </rPh>
    <phoneticPr fontId="2"/>
  </si>
  <si>
    <t>当月出来高</t>
    <rPh sb="0" eb="2">
      <t>トウゲツ</t>
    </rPh>
    <rPh sb="2" eb="5">
      <t>デキダカ</t>
    </rPh>
    <phoneticPr fontId="2"/>
  </si>
  <si>
    <t>当月請求金額（税込）</t>
    <rPh sb="0" eb="2">
      <t>トウゲツ</t>
    </rPh>
    <rPh sb="2" eb="6">
      <t>セイキュウキンガク</t>
    </rPh>
    <rPh sb="7" eb="9">
      <t>ゼイコ</t>
    </rPh>
    <phoneticPr fontId="2"/>
  </si>
  <si>
    <t>伝票No</t>
    <rPh sb="0" eb="2">
      <t>デンピョウ</t>
    </rPh>
    <phoneticPr fontId="2"/>
  </si>
  <si>
    <t>合計</t>
    <rPh sb="0" eb="2">
      <t>ゴウケイ</t>
    </rPh>
    <phoneticPr fontId="2"/>
  </si>
  <si>
    <t>備考欄</t>
    <rPh sb="0" eb="2">
      <t>ビコウ</t>
    </rPh>
    <rPh sb="2" eb="3">
      <t>ラン</t>
    </rPh>
    <phoneticPr fontId="2"/>
  </si>
  <si>
    <t>取引金額</t>
    <rPh sb="0" eb="2">
      <t>トリヒキ</t>
    </rPh>
    <rPh sb="2" eb="4">
      <t>キンガク</t>
    </rPh>
    <phoneticPr fontId="2"/>
  </si>
  <si>
    <t>郵便番号</t>
    <rPh sb="0" eb="2">
      <t>ユウビン</t>
    </rPh>
    <rPh sb="2" eb="4">
      <t>バンゴウ</t>
    </rPh>
    <phoneticPr fontId="2"/>
  </si>
  <si>
    <t>電話番号</t>
    <rPh sb="0" eb="2">
      <t>デンワ</t>
    </rPh>
    <rPh sb="2" eb="4">
      <t>バンゴウ</t>
    </rPh>
    <phoneticPr fontId="2"/>
  </si>
  <si>
    <t>請求者情報</t>
    <rPh sb="0" eb="2">
      <t>セイキュウ</t>
    </rPh>
    <rPh sb="2" eb="3">
      <t>シャ</t>
    </rPh>
    <rPh sb="3" eb="5">
      <t>ジョウホウ</t>
    </rPh>
    <phoneticPr fontId="2"/>
  </si>
  <si>
    <t>請求明細　</t>
    <rPh sb="0" eb="2">
      <t>セイキュウ</t>
    </rPh>
    <rPh sb="2" eb="4">
      <t>メイサイ</t>
    </rPh>
    <phoneticPr fontId="2"/>
  </si>
  <si>
    <t>口座
名義</t>
    <rPh sb="0" eb="2">
      <t>コウザ</t>
    </rPh>
    <rPh sb="3" eb="5">
      <t>メイギ</t>
    </rPh>
    <phoneticPr fontId="2"/>
  </si>
  <si>
    <t>印</t>
    <rPh sb="0" eb="1">
      <t>イン</t>
    </rPh>
    <phoneticPr fontId="2"/>
  </si>
  <si>
    <t>締め月</t>
    <rPh sb="0" eb="1">
      <t>シ</t>
    </rPh>
    <rPh sb="2" eb="3">
      <t>ツキ</t>
    </rPh>
    <phoneticPr fontId="19"/>
  </si>
  <si>
    <t>※日付欄及び請求内容は入力必須
　１カ月分をまとめて請求する場合は日付欄に「○月分」と入力する</t>
    <rPh sb="4" eb="5">
      <t>オヨ</t>
    </rPh>
    <rPh sb="6" eb="8">
      <t>セイキュウ</t>
    </rPh>
    <rPh sb="8" eb="10">
      <t>ナイヨウ</t>
    </rPh>
    <rPh sb="11" eb="13">
      <t>ニュウリョク</t>
    </rPh>
    <rPh sb="13" eb="15">
      <t>ヒッス</t>
    </rPh>
    <rPh sb="19" eb="20">
      <t>ゲツ</t>
    </rPh>
    <rPh sb="20" eb="21">
      <t>ブン</t>
    </rPh>
    <rPh sb="33" eb="35">
      <t>ヒヅケ</t>
    </rPh>
    <rPh sb="35" eb="36">
      <t>ラン</t>
    </rPh>
    <phoneticPr fontId="2"/>
  </si>
  <si>
    <t>貴社取引銀行情報</t>
    <rPh sb="6" eb="8">
      <t>ジョウホウ</t>
    </rPh>
    <phoneticPr fontId="2"/>
  </si>
  <si>
    <t>ＧＣ名</t>
  </si>
  <si>
    <t>ＧＣ名</t>
    <rPh sb="2" eb="3">
      <t>メイ</t>
    </rPh>
    <phoneticPr fontId="2"/>
  </si>
  <si>
    <t>施工請求書　控</t>
    <rPh sb="6" eb="7">
      <t>ヒカ</t>
    </rPh>
    <phoneticPr fontId="2"/>
  </si>
  <si>
    <t>登録番号</t>
    <rPh sb="0" eb="2">
      <t>トウロク</t>
    </rPh>
    <rPh sb="2" eb="4">
      <t>バンゴウ</t>
    </rPh>
    <phoneticPr fontId="2"/>
  </si>
  <si>
    <t>銀行</t>
    <rPh sb="0" eb="2">
      <t>ギンコウ</t>
    </rPh>
    <phoneticPr fontId="2"/>
  </si>
  <si>
    <t>支店</t>
    <rPh sb="0" eb="2">
      <t>シテン</t>
    </rPh>
    <phoneticPr fontId="2"/>
  </si>
  <si>
    <t>口座番号</t>
    <rPh sb="0" eb="2">
      <t>コウザ</t>
    </rPh>
    <rPh sb="2" eb="4">
      <t>バンゴウ</t>
    </rPh>
    <phoneticPr fontId="2"/>
  </si>
  <si>
    <t>口座種類</t>
    <rPh sb="0" eb="2">
      <t>コウザ</t>
    </rPh>
    <rPh sb="2" eb="4">
      <t>シュルイ</t>
    </rPh>
    <phoneticPr fontId="2"/>
  </si>
  <si>
    <t>支払指定口座情報</t>
    <rPh sb="0" eb="2">
      <t>シハライ</t>
    </rPh>
    <rPh sb="2" eb="4">
      <t>シテイ</t>
    </rPh>
    <rPh sb="4" eb="6">
      <t>コウザ</t>
    </rPh>
    <rPh sb="6" eb="8">
      <t>ジョウホウ</t>
    </rPh>
    <phoneticPr fontId="2"/>
  </si>
  <si>
    <t>住　所</t>
  </si>
  <si>
    <t>住　所</t>
    <rPh sb="0" eb="1">
      <t>ジュウ</t>
    </rPh>
    <rPh sb="2" eb="3">
      <t>ショ</t>
    </rPh>
    <phoneticPr fontId="2"/>
  </si>
  <si>
    <t>現場名（施工物件名）</t>
  </si>
  <si>
    <t>郵便番号</t>
  </si>
  <si>
    <t>電話番号</t>
  </si>
  <si>
    <t>備考欄</t>
  </si>
  <si>
    <t>税率</t>
  </si>
  <si>
    <t>取引金額</t>
  </si>
  <si>
    <t>消費税</t>
  </si>
  <si>
    <t xml:space="preserve"> 登録事業者用 </t>
    <rPh sb="1" eb="3">
      <t>トウロク</t>
    </rPh>
    <rPh sb="3" eb="6">
      <t>ジギョウシャ</t>
    </rPh>
    <rPh sb="6" eb="7">
      <t>ヨウ</t>
    </rPh>
    <phoneticPr fontId="2"/>
  </si>
  <si>
    <t>印不要</t>
    <rPh sb="1" eb="3">
      <t>フヨウ</t>
    </rPh>
    <phoneticPr fontId="2"/>
  </si>
  <si>
    <t>小数処理</t>
    <rPh sb="0" eb="2">
      <t>ショウスウ</t>
    </rPh>
    <rPh sb="2" eb="4">
      <t>ショリ</t>
    </rPh>
    <phoneticPr fontId="2"/>
  </si>
  <si>
    <t>貴社自由使用欄</t>
    <rPh sb="0" eb="2">
      <t>キシャ</t>
    </rPh>
    <rPh sb="2" eb="4">
      <t>ジユウ</t>
    </rPh>
    <rPh sb="4" eb="6">
      <t>シヨウ</t>
    </rPh>
    <rPh sb="6" eb="7">
      <t>ラン</t>
    </rPh>
    <phoneticPr fontId="2"/>
  </si>
  <si>
    <t>②請求内容</t>
    <rPh sb="1" eb="3">
      <t>セイキュウ</t>
    </rPh>
    <rPh sb="3" eb="5">
      <t>ナイヨウ</t>
    </rPh>
    <phoneticPr fontId="2"/>
  </si>
  <si>
    <t>上記の項目が全て入力されないと金額は表示されません</t>
    <rPh sb="0" eb="2">
      <t>ジョウキ</t>
    </rPh>
    <rPh sb="3" eb="5">
      <t>コウモク</t>
    </rPh>
    <rPh sb="6" eb="7">
      <t>スベ</t>
    </rPh>
    <rPh sb="8" eb="10">
      <t>ニュウリョク</t>
    </rPh>
    <rPh sb="15" eb="17">
      <t>キンガク</t>
    </rPh>
    <rPh sb="18" eb="20">
      <t>ヒョウジ</t>
    </rPh>
    <phoneticPr fontId="2"/>
  </si>
  <si>
    <t>※消費税率を入力しないと消費税が対象外となりますので消費税は計算されません。</t>
    <rPh sb="1" eb="4">
      <t>ショウヒゼイ</t>
    </rPh>
    <rPh sb="4" eb="5">
      <t>リツ</t>
    </rPh>
    <rPh sb="6" eb="8">
      <t>ニュウリョク</t>
    </rPh>
    <rPh sb="12" eb="15">
      <t>ショウヒゼイ</t>
    </rPh>
    <rPh sb="16" eb="19">
      <t>タイショウガイ</t>
    </rPh>
    <rPh sb="26" eb="29">
      <t>ショウヒゼイ</t>
    </rPh>
    <rPh sb="30" eb="32">
      <t>ケイサン</t>
    </rPh>
    <phoneticPr fontId="2"/>
  </si>
  <si>
    <t>※請求明細の必須入力項目</t>
    <rPh sb="1" eb="3">
      <t>セイキュウ</t>
    </rPh>
    <rPh sb="3" eb="5">
      <t>メイサイ</t>
    </rPh>
    <rPh sb="6" eb="8">
      <t>ヒッス</t>
    </rPh>
    <rPh sb="8" eb="10">
      <t>ニュウリョク</t>
    </rPh>
    <rPh sb="10" eb="12">
      <t>コウモク</t>
    </rPh>
    <phoneticPr fontId="2"/>
  </si>
  <si>
    <t>※登録番号は、インボイス制度で登録した登録事業者番号13桁のことです。入力しないと消費税が計算されません。</t>
    <rPh sb="1" eb="3">
      <t>トウロク</t>
    </rPh>
    <rPh sb="3" eb="5">
      <t>バンゴウ</t>
    </rPh>
    <rPh sb="12" eb="14">
      <t>セイド</t>
    </rPh>
    <rPh sb="15" eb="17">
      <t>トウロク</t>
    </rPh>
    <rPh sb="19" eb="21">
      <t>トウロク</t>
    </rPh>
    <rPh sb="21" eb="24">
      <t>ジギョウシャ</t>
    </rPh>
    <rPh sb="24" eb="26">
      <t>バンゴウ</t>
    </rPh>
    <rPh sb="28" eb="29">
      <t>ケタ</t>
    </rPh>
    <rPh sb="35" eb="37">
      <t>ニュウリョク</t>
    </rPh>
    <rPh sb="41" eb="44">
      <t>ショウヒゼイ</t>
    </rPh>
    <rPh sb="45" eb="47">
      <t>ケイサン</t>
    </rPh>
    <phoneticPr fontId="2"/>
  </si>
  <si>
    <t>受注金額(税抜)</t>
    <rPh sb="0" eb="2">
      <t>ジュチュウ</t>
    </rPh>
    <rPh sb="2" eb="4">
      <t>キンガク</t>
    </rPh>
    <rPh sb="5" eb="7">
      <t>ゼイヌキ</t>
    </rPh>
    <phoneticPr fontId="2"/>
  </si>
  <si>
    <t>前月迄の回収金額</t>
    <rPh sb="0" eb="2">
      <t>ゼンゲツ</t>
    </rPh>
    <rPh sb="2" eb="3">
      <t>マデ</t>
    </rPh>
    <rPh sb="4" eb="6">
      <t>カイシュウ</t>
    </rPh>
    <rPh sb="6" eb="8">
      <t>キンガク</t>
    </rPh>
    <phoneticPr fontId="2"/>
  </si>
  <si>
    <t>受注残高(税抜)</t>
    <rPh sb="0" eb="2">
      <t>ジュチュウ</t>
    </rPh>
    <rPh sb="2" eb="4">
      <t>ザンダカ</t>
    </rPh>
    <rPh sb="5" eb="7">
      <t>ゼイヌ</t>
    </rPh>
    <phoneticPr fontId="2"/>
  </si>
  <si>
    <t>発注金額(税抜)</t>
    <rPh sb="0" eb="2">
      <t>ハッチュウ</t>
    </rPh>
    <rPh sb="2" eb="4">
      <t>キンガク</t>
    </rPh>
    <phoneticPr fontId="2"/>
  </si>
  <si>
    <t>前月迄の支払金額</t>
    <rPh sb="0" eb="2">
      <t>ゼンゲツ</t>
    </rPh>
    <rPh sb="2" eb="3">
      <t>マデ</t>
    </rPh>
    <rPh sb="4" eb="6">
      <t>シハライ</t>
    </rPh>
    <rPh sb="6" eb="8">
      <t>キンガク</t>
    </rPh>
    <phoneticPr fontId="2"/>
  </si>
  <si>
    <t>発注納入残高(税抜)</t>
    <rPh sb="0" eb="4">
      <t>ハッチュウノウニュウ</t>
    </rPh>
    <rPh sb="4" eb="6">
      <t>ザンダカ</t>
    </rPh>
    <rPh sb="7" eb="9">
      <t>ゼイヌ</t>
    </rPh>
    <phoneticPr fontId="2"/>
  </si>
  <si>
    <t>基の取引日</t>
    <rPh sb="0" eb="1">
      <t>モト</t>
    </rPh>
    <rPh sb="2" eb="5">
      <t>トリヒキビ</t>
    </rPh>
    <phoneticPr fontId="2"/>
  </si>
  <si>
    <t>印不要</t>
    <rPh sb="0" eb="3">
      <t>インフヨウ</t>
    </rPh>
    <phoneticPr fontId="2"/>
  </si>
  <si>
    <t>1265411</t>
  </si>
  <si>
    <t>03-3945-2312</t>
    <phoneticPr fontId="2"/>
  </si>
  <si>
    <t>（仮称）葛西３丁目ﾌﾟﾛｼﾞｪｸﾄ新築工事</t>
    <rPh sb="4" eb="6">
      <t>カサイ</t>
    </rPh>
    <phoneticPr fontId="2"/>
  </si>
  <si>
    <t>□□建設　株式会社</t>
    <rPh sb="2" eb="4">
      <t>ケンセツ</t>
    </rPh>
    <rPh sb="5" eb="9">
      <t>カブシキカイシャ</t>
    </rPh>
    <phoneticPr fontId="2"/>
  </si>
  <si>
    <t>07-0893</t>
    <phoneticPr fontId="2"/>
  </si>
  <si>
    <t>人工</t>
    <rPh sb="0" eb="2">
      <t>ニンク</t>
    </rPh>
    <phoneticPr fontId="2"/>
  </si>
  <si>
    <t>8月分</t>
    <rPh sb="1" eb="2">
      <t>ガツ</t>
    </rPh>
    <rPh sb="2" eb="3">
      <t>ブン</t>
    </rPh>
    <phoneticPr fontId="2"/>
  </si>
  <si>
    <t>神奈川県横浜市〇〇町5-6-9</t>
    <rPh sb="0" eb="4">
      <t>カナガワケン</t>
    </rPh>
    <rPh sb="4" eb="7">
      <t>ヨコハマシ</t>
    </rPh>
    <rPh sb="9" eb="10">
      <t>チョウ</t>
    </rPh>
    <phoneticPr fontId="2"/>
  </si>
  <si>
    <t>□□第一ビル5階　504号</t>
    <rPh sb="2" eb="4">
      <t>ダイイチ</t>
    </rPh>
    <rPh sb="7" eb="8">
      <t>カイ</t>
    </rPh>
    <rPh sb="12" eb="13">
      <t>ゴウ</t>
    </rPh>
    <phoneticPr fontId="2"/>
  </si>
  <si>
    <t>横浜銀行</t>
    <rPh sb="0" eb="2">
      <t>ヨコハマ</t>
    </rPh>
    <rPh sb="2" eb="4">
      <t>ギンコウ</t>
    </rPh>
    <phoneticPr fontId="2"/>
  </si>
  <si>
    <t>横浜駅東口</t>
    <rPh sb="0" eb="3">
      <t>ヨコハマエキ</t>
    </rPh>
    <rPh sb="3" eb="5">
      <t>ヒガシクチ</t>
    </rPh>
    <phoneticPr fontId="2"/>
  </si>
  <si>
    <t>〇〇〇建材工業　株式会社</t>
    <phoneticPr fontId="2"/>
  </si>
  <si>
    <t>代表者名</t>
    <phoneticPr fontId="2"/>
  </si>
  <si>
    <t>佐藤　太郎</t>
    <rPh sb="0" eb="2">
      <t>サトウ</t>
    </rPh>
    <rPh sb="3" eb="5">
      <t>タロウ</t>
    </rPh>
    <phoneticPr fontId="2"/>
  </si>
  <si>
    <t>ﾏﾙﾆｹﾝｻﾞｲｺｳｷﾞｮｳ(ｶ ﾏﾙｼﾃﾝ ﾀﾞｲﾋｮｳ ｻﾄｳ ﾀﾛｳ</t>
    <phoneticPr fontId="2"/>
  </si>
  <si>
    <t>〇〇建材工業株式会社　〇支店
支店長　佐藤　太郎</t>
    <rPh sb="2" eb="4">
      <t>ケンザイ</t>
    </rPh>
    <rPh sb="4" eb="6">
      <t>コウギョウ</t>
    </rPh>
    <rPh sb="6" eb="10">
      <t>カブシキカイシャ</t>
    </rPh>
    <rPh sb="12" eb="14">
      <t>シテン</t>
    </rPh>
    <rPh sb="15" eb="18">
      <t>シテンチョウ</t>
    </rPh>
    <rPh sb="19" eb="21">
      <t>サトウ</t>
    </rPh>
    <rPh sb="22" eb="24">
      <t>タロウ</t>
    </rPh>
    <phoneticPr fontId="2"/>
  </si>
  <si>
    <t>施工手間　返金</t>
    <rPh sb="0" eb="2">
      <t>セコウ</t>
    </rPh>
    <rPh sb="2" eb="4">
      <t>テマ</t>
    </rPh>
    <rPh sb="5" eb="7">
      <t>ヘンキン</t>
    </rPh>
    <phoneticPr fontId="2"/>
  </si>
  <si>
    <t>③数量　　　→必ずマイナスで入力して下さい。小数点以下がある場合には小数点第2位を四捨五入</t>
    <rPh sb="1" eb="3">
      <t>スウリョウ</t>
    </rPh>
    <rPh sb="7" eb="8">
      <t>カナラ</t>
    </rPh>
    <rPh sb="14" eb="16">
      <t>ニュウリョク</t>
    </rPh>
    <rPh sb="18" eb="19">
      <t>クダ</t>
    </rPh>
    <rPh sb="22" eb="25">
      <t>ショウスウテン</t>
    </rPh>
    <rPh sb="25" eb="27">
      <t>イカ</t>
    </rPh>
    <rPh sb="30" eb="32">
      <t>バアイ</t>
    </rPh>
    <rPh sb="34" eb="37">
      <t>ショウスウテン</t>
    </rPh>
    <rPh sb="37" eb="38">
      <t>ダイ</t>
    </rPh>
    <rPh sb="39" eb="40">
      <t>イ</t>
    </rPh>
    <rPh sb="41" eb="45">
      <t>シシャゴニュウ</t>
    </rPh>
    <phoneticPr fontId="2"/>
  </si>
  <si>
    <t>①基の取引日→返金等があった対象の日又は月</t>
    <rPh sb="1" eb="2">
      <t>モト</t>
    </rPh>
    <rPh sb="3" eb="6">
      <t>トリヒキビ</t>
    </rPh>
    <rPh sb="7" eb="9">
      <t>ヘンキン</t>
    </rPh>
    <rPh sb="9" eb="10">
      <t>トウ</t>
    </rPh>
    <rPh sb="14" eb="16">
      <t>タイショウ</t>
    </rPh>
    <rPh sb="17" eb="18">
      <t>ヒ</t>
    </rPh>
    <rPh sb="18" eb="19">
      <t>マタ</t>
    </rPh>
    <rPh sb="20" eb="21">
      <t>ツキ</t>
    </rPh>
    <phoneticPr fontId="2"/>
  </si>
  <si>
    <t>①基の取引日→返金等があった対象の日又は月　例：８月</t>
    <rPh sb="1" eb="2">
      <t>モト</t>
    </rPh>
    <rPh sb="3" eb="6">
      <t>トリヒキビ</t>
    </rPh>
    <rPh sb="7" eb="9">
      <t>ヘンキン</t>
    </rPh>
    <rPh sb="9" eb="10">
      <t>トウ</t>
    </rPh>
    <rPh sb="14" eb="16">
      <t>タイショウ</t>
    </rPh>
    <rPh sb="17" eb="18">
      <t>ヒ</t>
    </rPh>
    <rPh sb="18" eb="19">
      <t>マタ</t>
    </rPh>
    <rPh sb="20" eb="21">
      <t>ツキ</t>
    </rPh>
    <rPh sb="22" eb="23">
      <t>レイ</t>
    </rPh>
    <rPh sb="25" eb="26">
      <t>ガツ</t>
    </rPh>
    <phoneticPr fontId="2"/>
  </si>
  <si>
    <t>④単価　　　→整数で入れて下さい</t>
    <rPh sb="1" eb="3">
      <t>タンカ</t>
    </rPh>
    <rPh sb="7" eb="9">
      <t>セイスウ</t>
    </rPh>
    <rPh sb="10" eb="11">
      <t>イ</t>
    </rPh>
    <rPh sb="13" eb="14">
      <t>クダ</t>
    </rPh>
    <phoneticPr fontId="2"/>
  </si>
  <si>
    <t>④単価　　　→整数で入力して下さい。（マイナスは入りません）</t>
    <rPh sb="1" eb="3">
      <t>タンカ</t>
    </rPh>
    <rPh sb="7" eb="9">
      <t>セイスウ</t>
    </rPh>
    <rPh sb="10" eb="12">
      <t>ニュウリョク</t>
    </rPh>
    <rPh sb="14" eb="15">
      <t>クダ</t>
    </rPh>
    <rPh sb="24" eb="25">
      <t>ハイ</t>
    </rPh>
    <phoneticPr fontId="2"/>
  </si>
  <si>
    <t xml:space="preserve"> ←　任意の伝票Noが必要の場合は、左記の枠に任意の伝票Noを入れて下さい。</t>
    <rPh sb="11" eb="13">
      <t>ヒツヨウ</t>
    </rPh>
    <rPh sb="14" eb="16">
      <t>バアイ</t>
    </rPh>
    <rPh sb="18" eb="20">
      <t>サキ</t>
    </rPh>
    <rPh sb="21" eb="22">
      <t>ワク</t>
    </rPh>
    <rPh sb="23" eb="25">
      <t>ニンイ</t>
    </rPh>
    <rPh sb="26" eb="28">
      <t>デンピョウ</t>
    </rPh>
    <phoneticPr fontId="2"/>
  </si>
  <si>
    <t>a1254</t>
    <phoneticPr fontId="2"/>
  </si>
  <si>
    <t>施工請求書（返還）</t>
    <rPh sb="6" eb="8">
      <t>ヘンカン</t>
    </rPh>
    <phoneticPr fontId="2"/>
  </si>
  <si>
    <t>施工工事管理表（返還）</t>
    <rPh sb="0" eb="2">
      <t>セコウ</t>
    </rPh>
    <rPh sb="2" eb="4">
      <t>コウジ</t>
    </rPh>
    <rPh sb="4" eb="7">
      <t>カンリヒョウ</t>
    </rPh>
    <rPh sb="8" eb="10">
      <t>ヘンカン</t>
    </rPh>
    <phoneticPr fontId="2"/>
  </si>
  <si>
    <t>施工請求書（返還）控</t>
    <rPh sb="6" eb="8">
      <t>ヘンカン</t>
    </rPh>
    <rPh sb="9" eb="10">
      <t>ヒカ</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</si>
</sst>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176" formatCode="General\%"/>
    <numFmt numFmtId="177" formatCode="General\%&quot;対&quot;&quot;象&quot;"/>
    <numFmt numFmtId="178" formatCode="00\-0000"/>
    <numFmt numFmtId="179" formatCode="#,##0.000;[Red]\-#,##0.000"/>
    <numFmt numFmtId="180" formatCode="#,##0;[Red]\▲#,##0"/>
    <numFmt numFmtId="181" formatCode="#,##0.0;[Red]\▲#,##0.0"/>
    <numFmt numFmtId="182" formatCode="0_);[Red]\(0\)"/>
    <numFmt numFmtId="183" formatCode="#,##0.0;\-#,##0.0"/>
    <numFmt numFmtId="184" formatCode="yy/mm/dd"/>
    <numFmt numFmtId="185" formatCode="\T\ 0\-0000\-0000\-0000"/>
    <numFmt numFmtId="186" formatCode="0000\-000"/>
    <numFmt numFmtId="187" formatCode="&quot;〒&quot;\ 000\-0000"/>
    <numFmt numFmtId="188" formatCode="0000"/>
    <numFmt numFmtId="189" formatCode="0000000"/>
  </numFmts>
  <fonts count="42">
    <font>
      <sz val="11"/>
      <color theme="1"/>
      <name val="ＭＳ ゴシック"/>
      <family val="2"/>
      <charset val="128"/>
    </font>
    <font>
      <sz val="11"/>
      <color theme="1"/>
      <name val="ＭＳ ゴシック"/>
      <family val="2"/>
      <charset val="128"/>
    </font>
    <font>
      <sz val="6"/>
      <name val="ＭＳ ゴシック"/>
      <family val="2"/>
      <charset val="128"/>
    </font>
    <font>
      <b/>
      <sz val="11"/>
      <color rgb="FF000000"/>
      <name val="ＭＳ Ｐゴシック"/>
      <family val="3"/>
      <charset val="128"/>
    </font>
    <font>
      <sz val="11"/>
      <color rgb="FF000000"/>
      <name val="ＭＳ Ｐゴシック"/>
      <family val="3"/>
      <charset val="128"/>
    </font>
    <font>
      <sz val="9"/>
      <color rgb="FF000000"/>
      <name val="ＭＳ Ｐゴシック"/>
      <family val="3"/>
      <charset val="128"/>
    </font>
    <font>
      <sz val="11"/>
      <color theme="1"/>
      <name val="ＭＳ Ｐゴシック"/>
      <family val="3"/>
      <charset val="128"/>
    </font>
    <font>
      <sz val="10"/>
      <color rgb="FF000000"/>
      <name val="ＭＳ Ｐゴシック"/>
      <family val="3"/>
      <charset val="128"/>
    </font>
    <font>
      <b/>
      <sz val="10"/>
      <color theme="1"/>
      <name val="ＭＳ Ｐゴシック"/>
      <family val="3"/>
      <charset val="128"/>
    </font>
    <font>
      <b/>
      <sz val="14"/>
      <color rgb="FF000000"/>
      <name val="ＭＳ Ｐゴシック"/>
      <family val="3"/>
      <charset val="128"/>
    </font>
    <font>
      <b/>
      <sz val="14"/>
      <color theme="1"/>
      <name val="ＭＳ Ｐゴシック"/>
      <family val="3"/>
      <charset val="128"/>
    </font>
    <font>
      <b/>
      <sz val="12"/>
      <color rgb="FF000000"/>
      <name val="ＭＳ Ｐゴシック"/>
      <family val="3"/>
      <charset val="128"/>
    </font>
    <font>
      <sz val="9"/>
      <color rgb="FF000000"/>
      <name val="MS UI Gothic"/>
      <family val="3"/>
      <charset val="128"/>
    </font>
    <font>
      <sz val="9"/>
      <color theme="1"/>
      <name val="ＭＳ Ｐゴシック"/>
      <family val="3"/>
      <charset val="128"/>
    </font>
    <font>
      <sz val="10"/>
      <color theme="1"/>
      <name val="ＭＳ ゴシック"/>
      <family val="3"/>
      <charset val="128"/>
    </font>
    <font>
      <sz val="10"/>
      <color theme="1"/>
      <name val="ＭＳ Ｐゴシック"/>
      <family val="3"/>
      <charset val="128"/>
    </font>
    <font>
      <sz val="8"/>
      <color theme="1"/>
      <name val="ＭＳ Ｐゴシック"/>
      <family val="3"/>
      <charset val="128"/>
    </font>
    <font>
      <sz val="8"/>
      <color rgb="FFFF0000"/>
      <name val="ＭＳ ゴシック"/>
      <family val="3"/>
      <charset val="128"/>
    </font>
    <font>
      <sz val="9"/>
      <color rgb="FF000000"/>
      <name val="ＭＳ ゴシック"/>
      <family val="3"/>
      <charset val="128"/>
    </font>
    <font>
      <sz val="6"/>
      <name val="ＭＳ 明朝"/>
      <family val="2"/>
      <charset val="128"/>
    </font>
    <font>
      <sz val="12"/>
      <color rgb="FF000000"/>
      <name val="ＭＳ Ｐゴシック"/>
      <family val="3"/>
      <charset val="128"/>
    </font>
    <font>
      <sz val="12"/>
      <color theme="1"/>
      <name val="ＭＳ Ｐゴシック"/>
      <family val="3"/>
      <charset val="128"/>
    </font>
    <font>
      <u/>
      <sz val="11"/>
      <color theme="1"/>
      <name val="ＭＳ Ｐゴシック"/>
      <family val="3"/>
      <charset val="128"/>
    </font>
    <font>
      <sz val="11"/>
      <color rgb="FFFF0000"/>
      <name val="ＭＳ Ｐゴシック"/>
      <family val="3"/>
      <charset val="128"/>
    </font>
    <font>
      <sz val="11"/>
      <color theme="1"/>
      <name val="ＭＳ ゴシック"/>
      <family val="3"/>
      <charset val="128"/>
    </font>
    <font>
      <sz val="10"/>
      <color theme="2" tint="-0.249977111117893"/>
      <name val="ＭＳ Ｐゴシック"/>
      <family val="3"/>
      <charset val="128"/>
    </font>
    <font>
      <b/>
      <sz val="9"/>
      <color indexed="39"/>
      <name val="MS P ゴシック"/>
      <family val="3"/>
      <charset val="128"/>
    </font>
    <font>
      <b/>
      <sz val="9"/>
      <color indexed="81"/>
      <name val="MS P ゴシック"/>
      <family val="3"/>
      <charset val="128"/>
    </font>
    <font>
      <b/>
      <sz val="9"/>
      <color indexed="10"/>
      <name val="MS P ゴシック"/>
      <family val="3"/>
      <charset val="128"/>
    </font>
    <font>
      <sz val="10"/>
      <color theme="0" tint="-0.34998626667073579"/>
      <name val="ＭＳ Ｐゴシック"/>
      <family val="3"/>
      <charset val="128"/>
    </font>
    <font>
      <sz val="8"/>
      <color rgb="FFFF0000"/>
      <name val="ＭＳ Ｐゴシック"/>
      <family val="3"/>
      <charset val="128"/>
    </font>
    <font>
      <sz val="10"/>
      <color theme="1" tint="0.499984740745262"/>
      <name val="ＭＳ Ｐゴシック"/>
      <family val="3"/>
      <charset val="128"/>
    </font>
    <font>
      <sz val="10.5"/>
      <color rgb="FF000000"/>
      <name val="ＭＳ Ｐゴシック"/>
      <family val="3"/>
      <charset val="128"/>
    </font>
    <font>
      <sz val="10"/>
      <color rgb="FF0000FF"/>
      <name val="ＭＳ Ｐゴシック"/>
      <family val="3"/>
      <charset val="128"/>
    </font>
    <font>
      <sz val="9"/>
      <color theme="1"/>
      <name val="ＭＳ ゴシック"/>
      <family val="2"/>
      <charset val="128"/>
    </font>
    <font>
      <sz val="10"/>
      <color rgb="FFFF0000"/>
      <name val="ＭＳ Ｐゴシック"/>
      <family val="3"/>
      <charset val="128"/>
    </font>
    <font>
      <sz val="9"/>
      <color indexed="12"/>
      <name val="MS P ゴシック"/>
      <family val="3"/>
      <charset val="128"/>
    </font>
    <font>
      <sz val="10"/>
      <color rgb="FF0000FF"/>
      <name val="ＭＳ ゴシック"/>
      <family val="3"/>
      <charset val="128"/>
    </font>
    <font>
      <sz val="10"/>
      <color rgb="FFFF0000"/>
      <name val="ＭＳ ゴシック"/>
      <family val="3"/>
      <charset val="128"/>
    </font>
    <font>
      <b/>
      <sz val="10"/>
      <color rgb="FFFF0000"/>
      <name val="ＭＳ Ｐゴシック"/>
      <family val="3"/>
      <charset val="128"/>
    </font>
    <font>
      <b/>
      <sz val="10"/>
      <color rgb="FFFF0000"/>
      <name val="ＭＳ ゴシック"/>
      <family val="3"/>
      <charset val="128"/>
    </font>
    <font>
      <b/>
      <sz val="11"/>
      <color rgb="FF0000FF"/>
      <name val="ＭＳ Ｐゴシック"/>
      <family val="3"/>
      <charset val="128"/>
    </font>
  </fonts>
  <fills count="12">
    <fill>
      <patternFill patternType="none"/>
    </fill>
    <fill>
      <patternFill patternType="gray125"/>
    </fill>
    <fill>
      <patternFill patternType="solid">
        <fgColor rgb="FFCCFFFF"/>
        <bgColor rgb="FF000000"/>
      </patternFill>
    </fill>
    <fill>
      <patternFill patternType="solid">
        <fgColor rgb="FFCCFFFF"/>
        <bgColor indexed="64"/>
      </patternFill>
    </fill>
    <fill>
      <patternFill patternType="solid">
        <fgColor theme="0"/>
        <bgColor indexed="64"/>
      </patternFill>
    </fill>
    <fill>
      <patternFill patternType="solid">
        <fgColor theme="0"/>
        <bgColor rgb="FF000000"/>
      </patternFill>
    </fill>
    <fill>
      <patternFill patternType="solid">
        <fgColor theme="5" tint="0.39997558519241921"/>
        <bgColor indexed="64"/>
      </patternFill>
    </fill>
    <fill>
      <patternFill patternType="solid">
        <fgColor theme="7" tint="0.79998168889431442"/>
        <bgColor indexed="64"/>
      </patternFill>
    </fill>
    <fill>
      <patternFill patternType="solid">
        <fgColor theme="7" tint="0.39997558519241921"/>
        <bgColor indexed="64"/>
      </patternFill>
    </fill>
    <fill>
      <patternFill patternType="solid">
        <fgColor theme="5" tint="0.79998168889431442"/>
        <bgColor indexed="64"/>
      </patternFill>
    </fill>
    <fill>
      <patternFill patternType="solid">
        <fgColor rgb="FFFFFF00"/>
        <bgColor indexed="64"/>
      </patternFill>
    </fill>
    <fill>
      <patternFill patternType="solid">
        <fgColor rgb="FF4BD0FF"/>
        <bgColor indexed="64"/>
      </patternFill>
    </fill>
  </fills>
  <borders count="6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hair">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right style="medium">
        <color indexed="64"/>
      </right>
      <top style="medium">
        <color indexed="64"/>
      </top>
      <bottom style="medium">
        <color indexed="64"/>
      </bottom>
      <diagonal/>
    </border>
    <border>
      <left style="thin">
        <color indexed="64"/>
      </left>
      <right style="thin">
        <color indexed="64"/>
      </right>
      <top style="hair">
        <color indexed="64"/>
      </top>
      <bottom style="double">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right/>
      <top style="double">
        <color indexed="64"/>
      </top>
      <bottom/>
      <diagonal/>
    </border>
    <border>
      <left/>
      <right style="thin">
        <color indexed="64"/>
      </right>
      <top style="double">
        <color indexed="64"/>
      </top>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diagonal/>
    </border>
    <border>
      <left/>
      <right style="thin">
        <color indexed="64"/>
      </right>
      <top style="double">
        <color indexed="64"/>
      </top>
      <bottom style="thin">
        <color indexed="64"/>
      </bottom>
      <diagonal/>
    </border>
    <border>
      <left style="thin">
        <color indexed="64"/>
      </left>
      <right/>
      <top/>
      <bottom style="hair">
        <color indexed="64"/>
      </bottom>
      <diagonal/>
    </border>
    <border>
      <left/>
      <right/>
      <top/>
      <bottom style="hair">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indexed="64"/>
      </left>
      <right style="thin">
        <color indexed="64"/>
      </right>
      <top style="thin">
        <color indexed="64"/>
      </top>
      <bottom/>
      <diagonal/>
    </border>
    <border>
      <left/>
      <right style="hair">
        <color auto="1"/>
      </right>
      <top/>
      <bottom/>
      <diagonal/>
    </border>
    <border>
      <left style="hair">
        <color auto="1"/>
      </left>
      <right style="hair">
        <color auto="1"/>
      </right>
      <top/>
      <bottom/>
      <diagonal/>
    </border>
    <border>
      <left style="hair">
        <color auto="1"/>
      </left>
      <right/>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style="hair">
        <color auto="1"/>
      </left>
      <right style="thin">
        <color auto="1"/>
      </right>
      <top style="thin">
        <color auto="1"/>
      </top>
      <bottom style="hair">
        <color auto="1"/>
      </bottom>
      <diagonal/>
    </border>
    <border>
      <left style="hair">
        <color auto="1"/>
      </left>
      <right style="thin">
        <color auto="1"/>
      </right>
      <top style="hair">
        <color auto="1"/>
      </top>
      <bottom style="thin">
        <color auto="1"/>
      </bottom>
      <diagonal/>
    </border>
    <border>
      <left/>
      <right style="hair">
        <color auto="1"/>
      </right>
      <top style="thin">
        <color auto="1"/>
      </top>
      <bottom style="hair">
        <color auto="1"/>
      </bottom>
      <diagonal/>
    </border>
    <border>
      <left/>
      <right style="hair">
        <color auto="1"/>
      </right>
      <top style="hair">
        <color auto="1"/>
      </top>
      <bottom style="thin">
        <color auto="1"/>
      </bottom>
      <diagonal/>
    </border>
    <border>
      <left/>
      <right/>
      <top/>
      <bottom style="dashDotDot">
        <color auto="1"/>
      </bottom>
      <diagonal/>
    </border>
    <border>
      <left style="hair">
        <color auto="1"/>
      </left>
      <right/>
      <top style="hair">
        <color auto="1"/>
      </top>
      <bottom/>
      <diagonal/>
    </border>
    <border>
      <left/>
      <right style="hair">
        <color auto="1"/>
      </right>
      <top style="hair">
        <color auto="1"/>
      </top>
      <bottom/>
      <diagonal/>
    </border>
    <border>
      <left style="hair">
        <color auto="1"/>
      </left>
      <right/>
      <top/>
      <bottom style="hair">
        <color auto="1"/>
      </bottom>
      <diagonal/>
    </border>
    <border>
      <left/>
      <right style="hair">
        <color auto="1"/>
      </right>
      <top/>
      <bottom style="hair">
        <color auto="1"/>
      </bottom>
      <diagonal/>
    </border>
    <border>
      <left style="thin">
        <color indexed="64"/>
      </left>
      <right style="thin">
        <color indexed="64"/>
      </right>
      <top/>
      <bottom/>
      <diagonal/>
    </border>
    <border>
      <left style="thin">
        <color indexed="64"/>
      </left>
      <right style="thin">
        <color indexed="64"/>
      </right>
      <top style="hair">
        <color indexed="64"/>
      </top>
      <bottom style="thin">
        <color indexed="64"/>
      </bottom>
      <diagonal/>
    </border>
    <border>
      <left style="mediumDashed">
        <color indexed="64"/>
      </left>
      <right style="mediumDashed">
        <color indexed="64"/>
      </right>
      <top style="mediumDashed">
        <color indexed="64"/>
      </top>
      <bottom style="mediumDashed">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520">
    <xf numFmtId="0" fontId="0" fillId="0" borderId="0" xfId="0">
      <alignment vertical="center"/>
    </xf>
    <xf numFmtId="0" fontId="4" fillId="4" borderId="0" xfId="0" applyFont="1" applyFill="1">
      <alignment vertical="center"/>
    </xf>
    <xf numFmtId="0" fontId="6" fillId="4" borderId="0" xfId="0" applyFont="1" applyFill="1">
      <alignment vertical="center"/>
    </xf>
    <xf numFmtId="0" fontId="3" fillId="4" borderId="0" xfId="0" applyFont="1" applyFill="1" applyAlignment="1">
      <alignment horizontal="center" vertical="center"/>
    </xf>
    <xf numFmtId="0" fontId="5" fillId="4" borderId="0" xfId="0" applyFont="1" applyFill="1">
      <alignment vertical="center"/>
    </xf>
    <xf numFmtId="0" fontId="5" fillId="4" borderId="0" xfId="0" applyFont="1" applyFill="1" applyAlignment="1">
      <alignment horizontal="center" vertical="center"/>
    </xf>
    <xf numFmtId="0" fontId="5" fillId="7" borderId="21" xfId="0" applyFont="1" applyFill="1" applyBorder="1" applyAlignment="1">
      <alignment horizontal="center" vertical="center"/>
    </xf>
    <xf numFmtId="0" fontId="13" fillId="4" borderId="0" xfId="0" applyFont="1" applyFill="1">
      <alignment vertical="center"/>
    </xf>
    <xf numFmtId="0" fontId="0" fillId="0" borderId="44" xfId="0" applyBorder="1">
      <alignment vertical="center"/>
    </xf>
    <xf numFmtId="0" fontId="0" fillId="0" borderId="45" xfId="0" applyBorder="1">
      <alignment vertical="center"/>
    </xf>
    <xf numFmtId="0" fontId="0" fillId="0" borderId="46" xfId="0" applyBorder="1">
      <alignment vertical="center"/>
    </xf>
    <xf numFmtId="0" fontId="16" fillId="4" borderId="0" xfId="0" applyFont="1" applyFill="1" applyAlignment="1">
      <alignment vertical="center" wrapText="1"/>
    </xf>
    <xf numFmtId="0" fontId="7" fillId="4" borderId="0" xfId="0" applyFont="1" applyFill="1" applyAlignment="1">
      <alignment horizontal="center" vertical="center" wrapText="1"/>
    </xf>
    <xf numFmtId="0" fontId="7" fillId="4" borderId="0" xfId="0" applyFont="1" applyFill="1" applyAlignment="1">
      <alignment horizontal="left" vertical="center"/>
    </xf>
    <xf numFmtId="0" fontId="4" fillId="2" borderId="13" xfId="0" applyFont="1" applyFill="1" applyBorder="1" applyAlignment="1" applyProtection="1">
      <alignment horizontal="center" vertical="center"/>
      <protection locked="0"/>
    </xf>
    <xf numFmtId="0" fontId="6" fillId="4" borderId="0" xfId="0" applyFont="1" applyFill="1" applyProtection="1">
      <alignment vertical="center"/>
      <protection locked="0"/>
    </xf>
    <xf numFmtId="0" fontId="5" fillId="3" borderId="3" xfId="0" applyFont="1" applyFill="1" applyBorder="1" applyAlignment="1">
      <alignment horizontal="center" vertical="center"/>
    </xf>
    <xf numFmtId="0" fontId="6" fillId="4" borderId="55" xfId="0" applyFont="1" applyFill="1" applyBorder="1">
      <alignment vertical="center"/>
    </xf>
    <xf numFmtId="0" fontId="23" fillId="4" borderId="0" xfId="0" applyFont="1" applyFill="1">
      <alignment vertical="center"/>
    </xf>
    <xf numFmtId="0" fontId="5" fillId="3" borderId="21" xfId="0" applyFont="1" applyFill="1" applyBorder="1" applyAlignment="1">
      <alignment horizontal="center" vertical="center"/>
    </xf>
    <xf numFmtId="179" fontId="6" fillId="4" borderId="0" xfId="1" applyNumberFormat="1" applyFont="1" applyFill="1">
      <alignment vertical="center"/>
    </xf>
    <xf numFmtId="182" fontId="6" fillId="4" borderId="0" xfId="0" applyNumberFormat="1" applyFont="1" applyFill="1">
      <alignment vertical="center"/>
    </xf>
    <xf numFmtId="0" fontId="15" fillId="4" borderId="0" xfId="0" applyFont="1" applyFill="1" applyAlignment="1">
      <alignment horizontal="right" vertical="center"/>
    </xf>
    <xf numFmtId="0" fontId="7" fillId="4" borderId="0" xfId="0" applyFont="1" applyFill="1" applyAlignment="1">
      <alignment horizontal="right" vertical="center"/>
    </xf>
    <xf numFmtId="0" fontId="7" fillId="2" borderId="6" xfId="0" applyFont="1" applyFill="1" applyBorder="1" applyAlignment="1" applyProtection="1">
      <alignment horizontal="center" vertical="center"/>
      <protection locked="0"/>
    </xf>
    <xf numFmtId="0" fontId="7" fillId="2" borderId="27" xfId="0" applyFont="1" applyFill="1" applyBorder="1" applyAlignment="1" applyProtection="1">
      <alignment horizontal="center" vertical="center"/>
      <protection locked="0"/>
    </xf>
    <xf numFmtId="0" fontId="7" fillId="2" borderId="30" xfId="0" applyFont="1" applyFill="1" applyBorder="1" applyAlignment="1" applyProtection="1">
      <alignment horizontal="center" vertical="center"/>
      <protection locked="0"/>
    </xf>
    <xf numFmtId="0" fontId="7" fillId="0" borderId="6" xfId="0" applyFont="1" applyBorder="1" applyAlignment="1">
      <alignment horizontal="center" vertical="center"/>
    </xf>
    <xf numFmtId="0" fontId="7" fillId="0" borderId="27" xfId="0" applyFont="1" applyBorder="1" applyAlignment="1">
      <alignment horizontal="center" vertical="center"/>
    </xf>
    <xf numFmtId="0" fontId="7" fillId="0" borderId="30" xfId="0" applyFont="1" applyBorder="1" applyAlignment="1">
      <alignment horizontal="center" vertical="center"/>
    </xf>
    <xf numFmtId="0" fontId="5" fillId="0" borderId="3" xfId="0" applyFont="1" applyBorder="1" applyAlignment="1">
      <alignment horizontal="center" vertical="center"/>
    </xf>
    <xf numFmtId="0" fontId="33" fillId="4" borderId="0" xfId="0" applyFont="1" applyFill="1">
      <alignment vertical="center"/>
    </xf>
    <xf numFmtId="183" fontId="7" fillId="2" borderId="60" xfId="1" applyNumberFormat="1" applyFont="1" applyFill="1" applyBorder="1" applyAlignment="1" applyProtection="1">
      <alignment horizontal="right" vertical="center" shrinkToFit="1"/>
    </xf>
    <xf numFmtId="183" fontId="7" fillId="2" borderId="27" xfId="1" applyNumberFormat="1" applyFont="1" applyFill="1" applyBorder="1" applyAlignment="1" applyProtection="1">
      <alignment horizontal="right" vertical="center" shrinkToFit="1"/>
    </xf>
    <xf numFmtId="183" fontId="7" fillId="2" borderId="61" xfId="1" applyNumberFormat="1" applyFont="1" applyFill="1" applyBorder="1" applyAlignment="1" applyProtection="1">
      <alignment horizontal="right" vertical="center" shrinkToFit="1"/>
    </xf>
    <xf numFmtId="184" fontId="7" fillId="2" borderId="6" xfId="0" applyNumberFormat="1" applyFont="1" applyFill="1" applyBorder="1" applyAlignment="1" applyProtection="1">
      <alignment horizontal="center" vertical="center"/>
      <protection locked="0"/>
    </xf>
    <xf numFmtId="184" fontId="7" fillId="2" borderId="27" xfId="0" applyNumberFormat="1" applyFont="1" applyFill="1" applyBorder="1" applyAlignment="1" applyProtection="1">
      <alignment horizontal="center" vertical="center"/>
      <protection locked="0"/>
    </xf>
    <xf numFmtId="184" fontId="7" fillId="2" borderId="30" xfId="0" applyNumberFormat="1" applyFont="1" applyFill="1" applyBorder="1" applyAlignment="1" applyProtection="1">
      <alignment horizontal="center" vertical="center"/>
      <protection locked="0"/>
    </xf>
    <xf numFmtId="184" fontId="7" fillId="0" borderId="6" xfId="0" applyNumberFormat="1" applyFont="1" applyBorder="1" applyAlignment="1">
      <alignment horizontal="center" vertical="center"/>
    </xf>
    <xf numFmtId="184" fontId="7" fillId="0" borderId="27" xfId="0" applyNumberFormat="1" applyFont="1" applyBorder="1" applyAlignment="1">
      <alignment horizontal="center" vertical="center"/>
    </xf>
    <xf numFmtId="184" fontId="7" fillId="0" borderId="30" xfId="0" applyNumberFormat="1" applyFont="1" applyBorder="1" applyAlignment="1">
      <alignment horizontal="center" vertical="center"/>
    </xf>
    <xf numFmtId="0" fontId="35" fillId="4" borderId="0" xfId="0" applyFont="1" applyFill="1">
      <alignment vertical="center"/>
    </xf>
    <xf numFmtId="0" fontId="37" fillId="4" borderId="0" xfId="0" applyFont="1" applyFill="1">
      <alignment vertical="center"/>
    </xf>
    <xf numFmtId="0" fontId="38" fillId="4" borderId="0" xfId="0" applyFont="1" applyFill="1">
      <alignment vertical="center"/>
    </xf>
    <xf numFmtId="0" fontId="39" fillId="4" borderId="0" xfId="0" applyFont="1" applyFill="1">
      <alignment vertical="center"/>
    </xf>
    <xf numFmtId="0" fontId="40" fillId="4" borderId="0" xfId="0" applyFont="1" applyFill="1">
      <alignment vertical="center"/>
    </xf>
    <xf numFmtId="188" fontId="4" fillId="2" borderId="13" xfId="0" applyNumberFormat="1" applyFont="1" applyFill="1" applyBorder="1" applyAlignment="1" applyProtection="1">
      <alignment horizontal="center" vertical="center"/>
      <protection locked="0"/>
    </xf>
    <xf numFmtId="188" fontId="4" fillId="0" borderId="13" xfId="0" applyNumberFormat="1" applyFont="1" applyBorder="1" applyAlignment="1">
      <alignment horizontal="center" vertical="center"/>
    </xf>
    <xf numFmtId="0" fontId="41" fillId="4" borderId="0" xfId="0" applyFont="1" applyFill="1">
      <alignment vertical="center"/>
    </xf>
    <xf numFmtId="0" fontId="4" fillId="7" borderId="62" xfId="0" applyFont="1" applyFill="1" applyBorder="1" applyAlignment="1" applyProtection="1">
      <alignment horizontal="center" vertical="center"/>
      <protection locked="0"/>
    </xf>
    <xf numFmtId="188" fontId="4" fillId="0" borderId="13" xfId="0" applyNumberFormat="1" applyFont="1" applyBorder="1" applyAlignment="1" applyProtection="1">
      <alignment horizontal="center" vertical="center"/>
      <protection hidden="1"/>
    </xf>
    <xf numFmtId="0" fontId="6" fillId="4" borderId="46" xfId="0" applyFont="1" applyFill="1" applyBorder="1" applyProtection="1">
      <alignment vertical="center"/>
      <protection locked="0"/>
    </xf>
    <xf numFmtId="0" fontId="6" fillId="4" borderId="0" xfId="0" applyFont="1" applyFill="1" applyProtection="1">
      <alignment vertical="center"/>
      <protection locked="0"/>
    </xf>
    <xf numFmtId="0" fontId="6" fillId="4" borderId="44" xfId="0" applyFont="1" applyFill="1" applyBorder="1" applyProtection="1">
      <alignment vertical="center"/>
      <protection locked="0"/>
    </xf>
    <xf numFmtId="0" fontId="6" fillId="4" borderId="58" xfId="0" applyFont="1" applyFill="1" applyBorder="1" applyProtection="1">
      <alignment vertical="center"/>
      <protection locked="0"/>
    </xf>
    <xf numFmtId="0" fontId="6" fillId="4" borderId="40" xfId="0" applyFont="1" applyFill="1" applyBorder="1" applyProtection="1">
      <alignment vertical="center"/>
      <protection locked="0"/>
    </xf>
    <xf numFmtId="0" fontId="6" fillId="4" borderId="59" xfId="0" applyFont="1" applyFill="1" applyBorder="1" applyProtection="1">
      <alignment vertical="center"/>
      <protection locked="0"/>
    </xf>
    <xf numFmtId="0" fontId="22" fillId="4" borderId="0" xfId="0" applyFont="1" applyFill="1" applyAlignment="1">
      <alignment horizontal="center" vertical="center"/>
    </xf>
    <xf numFmtId="0" fontId="6" fillId="4" borderId="40" xfId="0" applyFont="1" applyFill="1" applyBorder="1">
      <alignment vertical="center"/>
    </xf>
    <xf numFmtId="0" fontId="6" fillId="4" borderId="56" xfId="0" applyFont="1" applyFill="1" applyBorder="1" applyProtection="1">
      <alignment vertical="center"/>
      <protection locked="0"/>
    </xf>
    <xf numFmtId="0" fontId="6" fillId="4" borderId="48" xfId="0" applyFont="1" applyFill="1" applyBorder="1" applyProtection="1">
      <alignment vertical="center"/>
      <protection locked="0"/>
    </xf>
    <xf numFmtId="0" fontId="6" fillId="4" borderId="57" xfId="0" applyFont="1" applyFill="1" applyBorder="1" applyProtection="1">
      <alignment vertical="center"/>
      <protection locked="0"/>
    </xf>
    <xf numFmtId="0" fontId="4" fillId="4" borderId="0" xfId="0" applyFont="1" applyFill="1">
      <alignment vertical="center"/>
    </xf>
    <xf numFmtId="0" fontId="15" fillId="3" borderId="10" xfId="0" applyFont="1" applyFill="1" applyBorder="1" applyAlignment="1" applyProtection="1">
      <alignment horizontal="left" vertical="center"/>
      <protection locked="0"/>
    </xf>
    <xf numFmtId="0" fontId="15" fillId="3" borderId="11"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7" fillId="5" borderId="41" xfId="0" applyFont="1" applyFill="1" applyBorder="1" applyAlignment="1">
      <alignment horizontal="center" vertical="center"/>
    </xf>
    <xf numFmtId="0" fontId="7" fillId="5" borderId="42" xfId="0" applyFont="1" applyFill="1" applyBorder="1" applyAlignment="1">
      <alignment horizontal="center" vertical="center"/>
    </xf>
    <xf numFmtId="0" fontId="7" fillId="5" borderId="38" xfId="0" applyFont="1" applyFill="1" applyBorder="1" applyAlignment="1">
      <alignment horizontal="center" vertical="center"/>
    </xf>
    <xf numFmtId="180" fontId="15" fillId="4" borderId="36" xfId="1" applyNumberFormat="1" applyFont="1" applyFill="1" applyBorder="1">
      <alignment vertical="center"/>
    </xf>
    <xf numFmtId="180" fontId="15" fillId="4" borderId="41" xfId="1" applyNumberFormat="1" applyFont="1" applyFill="1" applyBorder="1" applyAlignment="1">
      <alignment horizontal="right" vertical="center" shrinkToFit="1"/>
    </xf>
    <xf numFmtId="180" fontId="15" fillId="4" borderId="42" xfId="1" applyNumberFormat="1" applyFont="1" applyFill="1" applyBorder="1" applyAlignment="1">
      <alignment horizontal="right" vertical="center" shrinkToFit="1"/>
    </xf>
    <xf numFmtId="180" fontId="15" fillId="4" borderId="38" xfId="1" applyNumberFormat="1" applyFont="1" applyFill="1" applyBorder="1" applyAlignment="1">
      <alignment horizontal="right" vertical="center" shrinkToFit="1"/>
    </xf>
    <xf numFmtId="180" fontId="15" fillId="4" borderId="3" xfId="1" applyNumberFormat="1" applyFont="1" applyFill="1" applyBorder="1" applyAlignment="1">
      <alignment vertical="center" shrinkToFit="1"/>
    </xf>
    <xf numFmtId="180" fontId="15" fillId="4" borderId="4" xfId="1" applyNumberFormat="1" applyFont="1" applyFill="1" applyBorder="1" applyAlignment="1">
      <alignment vertical="center" shrinkToFit="1"/>
    </xf>
    <xf numFmtId="180" fontId="15" fillId="4" borderId="8" xfId="1" applyNumberFormat="1" applyFont="1" applyFill="1" applyBorder="1" applyAlignment="1">
      <alignment vertical="center" shrinkToFit="1"/>
    </xf>
    <xf numFmtId="0" fontId="7" fillId="3" borderId="25" xfId="0" applyFont="1" applyFill="1" applyBorder="1" applyAlignment="1" applyProtection="1">
      <alignment horizontal="left" vertical="center"/>
      <protection locked="0"/>
    </xf>
    <xf numFmtId="0" fontId="7" fillId="3" borderId="26" xfId="0" applyFont="1" applyFill="1" applyBorder="1" applyAlignment="1" applyProtection="1">
      <alignment horizontal="left" vertical="center"/>
      <protection locked="0"/>
    </xf>
    <xf numFmtId="0" fontId="7" fillId="3" borderId="28" xfId="0" applyFont="1" applyFill="1" applyBorder="1" applyAlignment="1" applyProtection="1">
      <alignment horizontal="left" vertical="center"/>
      <protection locked="0"/>
    </xf>
    <xf numFmtId="177" fontId="7" fillId="5" borderId="25" xfId="1" applyNumberFormat="1" applyFont="1" applyFill="1" applyBorder="1" applyAlignment="1">
      <alignment horizontal="center" vertical="center"/>
    </xf>
    <xf numFmtId="177" fontId="7" fillId="5" borderId="26" xfId="1" applyNumberFormat="1" applyFont="1" applyFill="1" applyBorder="1" applyAlignment="1">
      <alignment horizontal="center" vertical="center"/>
    </xf>
    <xf numFmtId="177" fontId="7" fillId="5" borderId="28" xfId="1" applyNumberFormat="1" applyFont="1" applyFill="1" applyBorder="1" applyAlignment="1">
      <alignment horizontal="center" vertical="center"/>
    </xf>
    <xf numFmtId="180" fontId="15" fillId="4" borderId="27" xfId="1" applyNumberFormat="1" applyFont="1" applyFill="1" applyBorder="1">
      <alignment vertical="center"/>
    </xf>
    <xf numFmtId="180" fontId="15" fillId="4" borderId="25" xfId="1" applyNumberFormat="1" applyFont="1" applyFill="1" applyBorder="1" applyAlignment="1">
      <alignment horizontal="right" vertical="center" shrinkToFit="1"/>
    </xf>
    <xf numFmtId="180" fontId="15" fillId="4" borderId="26" xfId="1" applyNumberFormat="1" applyFont="1" applyFill="1" applyBorder="1" applyAlignment="1">
      <alignment horizontal="right" vertical="center" shrinkToFit="1"/>
    </xf>
    <xf numFmtId="180" fontId="15" fillId="4" borderId="28" xfId="1" applyNumberFormat="1" applyFont="1" applyFill="1" applyBorder="1" applyAlignment="1">
      <alignment horizontal="right" vertical="center" shrinkToFit="1"/>
    </xf>
    <xf numFmtId="176" fontId="7" fillId="5" borderId="31" xfId="1" applyNumberFormat="1" applyFont="1" applyFill="1" applyBorder="1" applyAlignment="1">
      <alignment horizontal="center" vertical="center"/>
    </xf>
    <xf numFmtId="176" fontId="7" fillId="5" borderId="32" xfId="1" applyNumberFormat="1" applyFont="1" applyFill="1" applyBorder="1" applyAlignment="1">
      <alignment horizontal="center" vertical="center"/>
    </xf>
    <xf numFmtId="176" fontId="7" fillId="5" borderId="33" xfId="1" applyNumberFormat="1" applyFont="1" applyFill="1" applyBorder="1" applyAlignment="1">
      <alignment horizontal="center" vertical="center"/>
    </xf>
    <xf numFmtId="180" fontId="15" fillId="4" borderId="30" xfId="1" applyNumberFormat="1" applyFont="1" applyFill="1" applyBorder="1">
      <alignment vertical="center"/>
    </xf>
    <xf numFmtId="180" fontId="15" fillId="4" borderId="31" xfId="1" applyNumberFormat="1" applyFont="1" applyFill="1" applyBorder="1" applyAlignment="1">
      <alignment horizontal="right" vertical="center" shrinkToFit="1"/>
    </xf>
    <xf numFmtId="180" fontId="15" fillId="4" borderId="32" xfId="1" applyNumberFormat="1" applyFont="1" applyFill="1" applyBorder="1" applyAlignment="1">
      <alignment horizontal="right" vertical="center" shrinkToFit="1"/>
    </xf>
    <xf numFmtId="180" fontId="15" fillId="4" borderId="33" xfId="1" applyNumberFormat="1" applyFont="1" applyFill="1" applyBorder="1" applyAlignment="1">
      <alignment horizontal="right" vertical="center" shrinkToFit="1"/>
    </xf>
    <xf numFmtId="0" fontId="5" fillId="7" borderId="15" xfId="0" applyFont="1" applyFill="1" applyBorder="1" applyAlignment="1">
      <alignment horizontal="center" vertical="center" wrapText="1"/>
    </xf>
    <xf numFmtId="0" fontId="5" fillId="7" borderId="20" xfId="0" applyFont="1" applyFill="1" applyBorder="1" applyAlignment="1">
      <alignment horizontal="center" vertical="center" wrapText="1"/>
    </xf>
    <xf numFmtId="0" fontId="5" fillId="7" borderId="18" xfId="0" applyFont="1" applyFill="1" applyBorder="1" applyAlignment="1">
      <alignment horizontal="center" vertical="center" wrapText="1"/>
    </xf>
    <xf numFmtId="0" fontId="5" fillId="7" borderId="19" xfId="0" applyFont="1" applyFill="1" applyBorder="1" applyAlignment="1">
      <alignment horizontal="center" vertical="center" wrapText="1"/>
    </xf>
    <xf numFmtId="0" fontId="5" fillId="7" borderId="10" xfId="0" applyFont="1" applyFill="1" applyBorder="1" applyAlignment="1">
      <alignment horizontal="center" vertical="center" wrapText="1"/>
    </xf>
    <xf numFmtId="0" fontId="5" fillId="7" borderId="12" xfId="0" applyFont="1" applyFill="1" applyBorder="1" applyAlignment="1">
      <alignment horizontal="center" vertical="center" wrapText="1"/>
    </xf>
    <xf numFmtId="0" fontId="5" fillId="3" borderId="4" xfId="0" applyFont="1" applyFill="1" applyBorder="1" applyAlignment="1" applyProtection="1">
      <alignment horizontal="left" vertical="center" shrinkToFit="1"/>
      <protection locked="0"/>
    </xf>
    <xf numFmtId="0" fontId="5" fillId="3" borderId="8" xfId="0" applyFont="1" applyFill="1" applyBorder="1" applyAlignment="1" applyProtection="1">
      <alignment horizontal="left" vertical="center" shrinkToFit="1"/>
      <protection locked="0"/>
    </xf>
    <xf numFmtId="0" fontId="7" fillId="4" borderId="37" xfId="0" applyFont="1" applyFill="1" applyBorder="1" applyAlignment="1">
      <alignment horizontal="left" vertical="center"/>
    </xf>
    <xf numFmtId="0" fontId="7" fillId="4" borderId="34" xfId="0" applyFont="1" applyFill="1" applyBorder="1" applyAlignment="1">
      <alignment horizontal="left" vertical="center"/>
    </xf>
    <xf numFmtId="0" fontId="7" fillId="4" borderId="35" xfId="0" applyFont="1" applyFill="1" applyBorder="1" applyAlignment="1">
      <alignment horizontal="left" vertical="center"/>
    </xf>
    <xf numFmtId="0" fontId="5" fillId="8" borderId="41" xfId="0" applyFont="1" applyFill="1" applyBorder="1" applyAlignment="1">
      <alignment horizontal="center" vertical="center"/>
    </xf>
    <xf numFmtId="0" fontId="5" fillId="8" borderId="42" xfId="0" applyFont="1" applyFill="1" applyBorder="1" applyAlignment="1">
      <alignment horizontal="center" vertical="center"/>
    </xf>
    <xf numFmtId="0" fontId="5" fillId="8" borderId="38" xfId="0" applyFont="1" applyFill="1" applyBorder="1" applyAlignment="1">
      <alignment horizontal="center" vertical="center"/>
    </xf>
    <xf numFmtId="0" fontId="13" fillId="8" borderId="21" xfId="0" applyFont="1" applyFill="1" applyBorder="1" applyAlignment="1">
      <alignment horizontal="center" vertical="center"/>
    </xf>
    <xf numFmtId="0" fontId="5" fillId="3" borderId="48" xfId="0" applyFont="1" applyFill="1" applyBorder="1" applyAlignment="1" applyProtection="1">
      <alignment horizontal="left" vertical="center" wrapText="1"/>
      <protection locked="0"/>
    </xf>
    <xf numFmtId="0" fontId="5" fillId="3" borderId="49" xfId="0" applyFont="1" applyFill="1" applyBorder="1" applyAlignment="1" applyProtection="1">
      <alignment horizontal="left" vertical="center" wrapText="1"/>
      <protection locked="0"/>
    </xf>
    <xf numFmtId="0" fontId="5" fillId="3" borderId="11" xfId="0" applyFont="1" applyFill="1" applyBorder="1" applyAlignment="1" applyProtection="1">
      <alignment horizontal="left" vertical="center" wrapText="1"/>
      <protection locked="0"/>
    </xf>
    <xf numFmtId="0" fontId="5" fillId="3" borderId="12" xfId="0" applyFont="1" applyFill="1" applyBorder="1" applyAlignment="1" applyProtection="1">
      <alignment horizontal="left" vertical="center" wrapText="1"/>
      <protection locked="0"/>
    </xf>
    <xf numFmtId="0" fontId="7" fillId="3" borderId="39" xfId="0" applyFont="1" applyFill="1" applyBorder="1" applyAlignment="1" applyProtection="1">
      <alignment horizontal="left" vertical="center"/>
      <protection locked="0"/>
    </xf>
    <xf numFmtId="0" fontId="7" fillId="3" borderId="40" xfId="0" applyFont="1" applyFill="1" applyBorder="1" applyAlignment="1" applyProtection="1">
      <alignment horizontal="left" vertical="center"/>
      <protection locked="0"/>
    </xf>
    <xf numFmtId="0" fontId="7" fillId="3" borderId="7" xfId="0" applyFont="1" applyFill="1" applyBorder="1" applyAlignment="1" applyProtection="1">
      <alignment horizontal="left" vertical="center"/>
      <protection locked="0"/>
    </xf>
    <xf numFmtId="177" fontId="7" fillId="5" borderId="39" xfId="0" applyNumberFormat="1" applyFont="1" applyFill="1" applyBorder="1" applyAlignment="1">
      <alignment horizontal="center" vertical="center"/>
    </xf>
    <xf numFmtId="177" fontId="7" fillId="5" borderId="40" xfId="0" applyNumberFormat="1" applyFont="1" applyFill="1" applyBorder="1" applyAlignment="1">
      <alignment horizontal="center" vertical="center"/>
    </xf>
    <xf numFmtId="177" fontId="7" fillId="5" borderId="7" xfId="0" applyNumberFormat="1" applyFont="1" applyFill="1" applyBorder="1" applyAlignment="1">
      <alignment horizontal="center" vertical="center"/>
    </xf>
    <xf numFmtId="180" fontId="15" fillId="4" borderId="5" xfId="1" applyNumberFormat="1" applyFont="1" applyFill="1" applyBorder="1">
      <alignment vertical="center"/>
    </xf>
    <xf numFmtId="180" fontId="7" fillId="2" borderId="25" xfId="1" applyNumberFormat="1" applyFont="1" applyFill="1" applyBorder="1" applyAlignment="1" applyProtection="1">
      <alignment horizontal="right" vertical="center" shrinkToFit="1"/>
      <protection locked="0"/>
    </xf>
    <xf numFmtId="180" fontId="7" fillId="2" borderId="26" xfId="1" applyNumberFormat="1" applyFont="1" applyFill="1" applyBorder="1" applyAlignment="1" applyProtection="1">
      <alignment horizontal="right" vertical="center" shrinkToFit="1"/>
      <protection locked="0"/>
    </xf>
    <xf numFmtId="180" fontId="7" fillId="2" borderId="28" xfId="1" applyNumberFormat="1" applyFont="1" applyFill="1" applyBorder="1" applyAlignment="1" applyProtection="1">
      <alignment horizontal="right" vertical="center" shrinkToFit="1"/>
      <protection locked="0"/>
    </xf>
    <xf numFmtId="176" fontId="7" fillId="2" borderId="25" xfId="0" applyNumberFormat="1" applyFont="1" applyFill="1" applyBorder="1" applyAlignment="1" applyProtection="1">
      <alignment horizontal="right" vertical="center" shrinkToFit="1"/>
      <protection locked="0"/>
    </xf>
    <xf numFmtId="176" fontId="7" fillId="2" borderId="28" xfId="0" applyNumberFormat="1" applyFont="1" applyFill="1" applyBorder="1" applyAlignment="1" applyProtection="1">
      <alignment horizontal="right" vertical="center" shrinkToFit="1"/>
      <protection locked="0"/>
    </xf>
    <xf numFmtId="180" fontId="32" fillId="5" borderId="25" xfId="1" applyNumberFormat="1" applyFont="1" applyFill="1" applyBorder="1" applyAlignment="1">
      <alignment horizontal="right" vertical="center"/>
    </xf>
    <xf numFmtId="180" fontId="32" fillId="5" borderId="26" xfId="1" applyNumberFormat="1" applyFont="1" applyFill="1" applyBorder="1" applyAlignment="1">
      <alignment horizontal="right" vertical="center"/>
    </xf>
    <xf numFmtId="180" fontId="32" fillId="5" borderId="28" xfId="1" applyNumberFormat="1" applyFont="1" applyFill="1" applyBorder="1" applyAlignment="1">
      <alignment horizontal="right" vertical="center"/>
    </xf>
    <xf numFmtId="0" fontId="7" fillId="2" borderId="31" xfId="0" applyFont="1" applyFill="1" applyBorder="1" applyAlignment="1" applyProtection="1">
      <alignment horizontal="left" vertical="center" shrinkToFit="1"/>
      <protection locked="0"/>
    </xf>
    <xf numFmtId="0" fontId="7" fillId="2" borderId="32" xfId="0" applyFont="1" applyFill="1" applyBorder="1" applyAlignment="1" applyProtection="1">
      <alignment horizontal="left" vertical="center" shrinkToFit="1"/>
      <protection locked="0"/>
    </xf>
    <xf numFmtId="0" fontId="7" fillId="2" borderId="33" xfId="0" applyFont="1" applyFill="1" applyBorder="1" applyAlignment="1" applyProtection="1">
      <alignment horizontal="left" vertical="center" shrinkToFit="1"/>
      <protection locked="0"/>
    </xf>
    <xf numFmtId="181" fontId="7" fillId="2" borderId="31" xfId="1" applyNumberFormat="1" applyFont="1" applyFill="1" applyBorder="1" applyAlignment="1" applyProtection="1">
      <alignment horizontal="right" vertical="center" shrinkToFit="1"/>
      <protection locked="0"/>
    </xf>
    <xf numFmtId="181" fontId="7" fillId="2" borderId="33" xfId="1" applyNumberFormat="1" applyFont="1" applyFill="1" applyBorder="1" applyAlignment="1" applyProtection="1">
      <alignment horizontal="right" vertical="center" shrinkToFit="1"/>
      <protection locked="0"/>
    </xf>
    <xf numFmtId="180" fontId="7" fillId="2" borderId="31" xfId="1" applyNumberFormat="1" applyFont="1" applyFill="1" applyBorder="1" applyAlignment="1" applyProtection="1">
      <alignment horizontal="right" vertical="center" shrinkToFit="1"/>
      <protection locked="0"/>
    </xf>
    <xf numFmtId="180" fontId="7" fillId="2" borderId="32" xfId="1" applyNumberFormat="1" applyFont="1" applyFill="1" applyBorder="1" applyAlignment="1" applyProtection="1">
      <alignment horizontal="right" vertical="center" shrinkToFit="1"/>
      <protection locked="0"/>
    </xf>
    <xf numFmtId="180" fontId="7" fillId="2" borderId="33" xfId="1" applyNumberFormat="1" applyFont="1" applyFill="1" applyBorder="1" applyAlignment="1" applyProtection="1">
      <alignment horizontal="right" vertical="center" shrinkToFit="1"/>
      <protection locked="0"/>
    </xf>
    <xf numFmtId="176" fontId="7" fillId="2" borderId="31" xfId="0" applyNumberFormat="1" applyFont="1" applyFill="1" applyBorder="1" applyAlignment="1" applyProtection="1">
      <alignment horizontal="right" vertical="center" shrinkToFit="1"/>
      <protection locked="0"/>
    </xf>
    <xf numFmtId="176" fontId="7" fillId="2" borderId="33" xfId="0" applyNumberFormat="1" applyFont="1" applyFill="1" applyBorder="1" applyAlignment="1" applyProtection="1">
      <alignment horizontal="right" vertical="center" shrinkToFit="1"/>
      <protection locked="0"/>
    </xf>
    <xf numFmtId="180" fontId="32" fillId="5" borderId="31" xfId="1" applyNumberFormat="1" applyFont="1" applyFill="1" applyBorder="1" applyAlignment="1">
      <alignment horizontal="right" vertical="center"/>
    </xf>
    <xf numFmtId="180" fontId="32" fillId="5" borderId="32" xfId="1" applyNumberFormat="1" applyFont="1" applyFill="1" applyBorder="1" applyAlignment="1">
      <alignment horizontal="right" vertical="center"/>
    </xf>
    <xf numFmtId="180" fontId="32" fillId="5" borderId="33" xfId="1" applyNumberFormat="1" applyFont="1" applyFill="1" applyBorder="1" applyAlignment="1">
      <alignment horizontal="right" vertical="center"/>
    </xf>
    <xf numFmtId="0" fontId="15" fillId="7" borderId="21" xfId="0" applyFont="1" applyFill="1" applyBorder="1" applyAlignment="1">
      <alignment horizontal="center" vertical="center"/>
    </xf>
    <xf numFmtId="0" fontId="7" fillId="2" borderId="25" xfId="0" applyFont="1" applyFill="1" applyBorder="1" applyAlignment="1" applyProtection="1">
      <alignment horizontal="left" vertical="center" shrinkToFit="1"/>
      <protection locked="0"/>
    </xf>
    <xf numFmtId="0" fontId="7" fillId="2" borderId="26" xfId="0" applyFont="1" applyFill="1" applyBorder="1" applyAlignment="1" applyProtection="1">
      <alignment horizontal="left" vertical="center" shrinkToFit="1"/>
      <protection locked="0"/>
    </xf>
    <xf numFmtId="0" fontId="7" fillId="2" borderId="28" xfId="0" applyFont="1" applyFill="1" applyBorder="1" applyAlignment="1" applyProtection="1">
      <alignment horizontal="left" vertical="center" shrinkToFit="1"/>
      <protection locked="0"/>
    </xf>
    <xf numFmtId="181" fontId="7" fillId="2" borderId="25" xfId="1" applyNumberFormat="1" applyFont="1" applyFill="1" applyBorder="1" applyAlignment="1" applyProtection="1">
      <alignment horizontal="right" vertical="center" shrinkToFit="1"/>
      <protection locked="0"/>
    </xf>
    <xf numFmtId="181" fontId="7" fillId="2" borderId="28" xfId="1" applyNumberFormat="1" applyFont="1" applyFill="1" applyBorder="1" applyAlignment="1" applyProtection="1">
      <alignment horizontal="right" vertical="center" shrinkToFit="1"/>
      <protection locked="0"/>
    </xf>
    <xf numFmtId="0" fontId="6" fillId="3" borderId="43" xfId="0" applyFont="1" applyFill="1" applyBorder="1" applyProtection="1">
      <alignment vertical="center"/>
      <protection locked="0"/>
    </xf>
    <xf numFmtId="0" fontId="6" fillId="3" borderId="9" xfId="0" applyFont="1" applyFill="1" applyBorder="1" applyProtection="1">
      <alignment vertical="center"/>
      <protection locked="0"/>
    </xf>
    <xf numFmtId="49" fontId="6" fillId="3" borderId="43" xfId="0" applyNumberFormat="1" applyFont="1" applyFill="1" applyBorder="1" applyAlignment="1" applyProtection="1">
      <alignment horizontal="center" vertical="center"/>
      <protection locked="0"/>
    </xf>
    <xf numFmtId="49" fontId="6" fillId="3" borderId="9" xfId="0" applyNumberFormat="1" applyFont="1" applyFill="1" applyBorder="1" applyAlignment="1" applyProtection="1">
      <alignment horizontal="center" vertical="center"/>
      <protection locked="0"/>
    </xf>
    <xf numFmtId="0" fontId="6" fillId="7" borderId="53" xfId="0" applyFont="1" applyFill="1" applyBorder="1">
      <alignment vertical="center"/>
    </xf>
    <xf numFmtId="0" fontId="6" fillId="7" borderId="51" xfId="0" applyFont="1" applyFill="1" applyBorder="1">
      <alignment vertical="center"/>
    </xf>
    <xf numFmtId="0" fontId="7" fillId="2" borderId="3" xfId="0" applyFont="1" applyFill="1" applyBorder="1" applyAlignment="1" applyProtection="1">
      <alignment horizontal="left" vertical="center" shrinkToFit="1"/>
      <protection locked="0"/>
    </xf>
    <xf numFmtId="0" fontId="7" fillId="2" borderId="4" xfId="0" applyFont="1" applyFill="1" applyBorder="1" applyAlignment="1" applyProtection="1">
      <alignment horizontal="left" vertical="center" shrinkToFit="1"/>
      <protection locked="0"/>
    </xf>
    <xf numFmtId="0" fontId="7" fillId="2" borderId="8" xfId="0" applyFont="1" applyFill="1" applyBorder="1" applyAlignment="1" applyProtection="1">
      <alignment horizontal="left" vertical="center" shrinkToFit="1"/>
      <protection locked="0"/>
    </xf>
    <xf numFmtId="181" fontId="7" fillId="2" borderId="15" xfId="1" applyNumberFormat="1" applyFont="1" applyFill="1" applyBorder="1" applyAlignment="1" applyProtection="1">
      <alignment horizontal="right" vertical="center" shrinkToFit="1"/>
      <protection locked="0"/>
    </xf>
    <xf numFmtId="181" fontId="7" fillId="2" borderId="20" xfId="1" applyNumberFormat="1" applyFont="1" applyFill="1" applyBorder="1" applyAlignment="1" applyProtection="1">
      <alignment horizontal="right" vertical="center" shrinkToFit="1"/>
      <protection locked="0"/>
    </xf>
    <xf numFmtId="180" fontId="7" fillId="2" borderId="3" xfId="1" applyNumberFormat="1" applyFont="1" applyFill="1" applyBorder="1" applyAlignment="1" applyProtection="1">
      <alignment horizontal="right" vertical="center" shrinkToFit="1"/>
      <protection locked="0"/>
    </xf>
    <xf numFmtId="180" fontId="7" fillId="2" borderId="4" xfId="1" applyNumberFormat="1" applyFont="1" applyFill="1" applyBorder="1" applyAlignment="1" applyProtection="1">
      <alignment horizontal="right" vertical="center" shrinkToFit="1"/>
      <protection locked="0"/>
    </xf>
    <xf numFmtId="180" fontId="7" fillId="2" borderId="8" xfId="1" applyNumberFormat="1" applyFont="1" applyFill="1" applyBorder="1" applyAlignment="1" applyProtection="1">
      <alignment horizontal="right" vertical="center" shrinkToFit="1"/>
      <protection locked="0"/>
    </xf>
    <xf numFmtId="176" fontId="7" fillId="2" borderId="3" xfId="0" applyNumberFormat="1" applyFont="1" applyFill="1" applyBorder="1" applyAlignment="1" applyProtection="1">
      <alignment horizontal="right" vertical="center" shrinkToFit="1"/>
      <protection locked="0"/>
    </xf>
    <xf numFmtId="176" fontId="7" fillId="2" borderId="8" xfId="0" applyNumberFormat="1" applyFont="1" applyFill="1" applyBorder="1" applyAlignment="1" applyProtection="1">
      <alignment horizontal="right" vertical="center" shrinkToFit="1"/>
      <protection locked="0"/>
    </xf>
    <xf numFmtId="180" fontId="32" fillId="5" borderId="3" xfId="1" applyNumberFormat="1" applyFont="1" applyFill="1" applyBorder="1" applyAlignment="1">
      <alignment horizontal="right" vertical="center"/>
    </xf>
    <xf numFmtId="180" fontId="32" fillId="5" borderId="4" xfId="1" applyNumberFormat="1" applyFont="1" applyFill="1" applyBorder="1" applyAlignment="1">
      <alignment horizontal="right" vertical="center"/>
    </xf>
    <xf numFmtId="180" fontId="32" fillId="5" borderId="8" xfId="1" applyNumberFormat="1" applyFont="1" applyFill="1" applyBorder="1" applyAlignment="1">
      <alignment horizontal="right" vertical="center"/>
    </xf>
    <xf numFmtId="0" fontId="6" fillId="3" borderId="13" xfId="0" applyFont="1" applyFill="1" applyBorder="1" applyAlignment="1" applyProtection="1">
      <alignment horizontal="center" vertical="center"/>
      <protection locked="0"/>
    </xf>
    <xf numFmtId="0" fontId="6" fillId="3" borderId="14" xfId="0" applyFont="1" applyFill="1" applyBorder="1" applyAlignment="1" applyProtection="1">
      <alignment horizontal="center" vertical="center"/>
      <protection locked="0"/>
    </xf>
    <xf numFmtId="0" fontId="6" fillId="7" borderId="54" xfId="0" applyFont="1" applyFill="1" applyBorder="1">
      <alignment vertical="center"/>
    </xf>
    <xf numFmtId="0" fontId="6" fillId="7" borderId="52" xfId="0" applyFont="1" applyFill="1" applyBorder="1">
      <alignment vertical="center"/>
    </xf>
    <xf numFmtId="0" fontId="5" fillId="7" borderId="22" xfId="0" applyFont="1" applyFill="1" applyBorder="1" applyAlignment="1">
      <alignment horizontal="center" vertical="center"/>
    </xf>
    <xf numFmtId="0" fontId="5" fillId="7" borderId="23" xfId="0" applyFont="1" applyFill="1" applyBorder="1" applyAlignment="1">
      <alignment horizontal="center" vertical="center"/>
    </xf>
    <xf numFmtId="0" fontId="5" fillId="7" borderId="24" xfId="0" applyFont="1" applyFill="1" applyBorder="1" applyAlignment="1">
      <alignment horizontal="center" vertical="center"/>
    </xf>
    <xf numFmtId="0" fontId="7" fillId="2" borderId="3" xfId="0" applyFont="1" applyFill="1" applyBorder="1" applyAlignment="1" applyProtection="1">
      <alignment horizontal="center" vertical="center"/>
      <protection locked="0"/>
    </xf>
    <xf numFmtId="0" fontId="7" fillId="2" borderId="4" xfId="0" applyFont="1" applyFill="1" applyBorder="1" applyAlignment="1" applyProtection="1">
      <alignment horizontal="center" vertical="center"/>
      <protection locked="0"/>
    </xf>
    <xf numFmtId="38" fontId="6" fillId="3" borderId="10" xfId="1" applyFont="1" applyFill="1" applyBorder="1" applyProtection="1">
      <alignment vertical="center"/>
      <protection locked="0"/>
    </xf>
    <xf numFmtId="38" fontId="6" fillId="3" borderId="11" xfId="1" applyFont="1" applyFill="1" applyBorder="1" applyProtection="1">
      <alignment vertical="center"/>
      <protection locked="0"/>
    </xf>
    <xf numFmtId="38" fontId="6" fillId="3" borderId="12" xfId="1" applyFont="1" applyFill="1" applyBorder="1" applyProtection="1">
      <alignment vertical="center"/>
      <protection locked="0"/>
    </xf>
    <xf numFmtId="180" fontId="6" fillId="0" borderId="9" xfId="1" applyNumberFormat="1" applyFont="1" applyFill="1" applyBorder="1">
      <alignment vertical="center"/>
    </xf>
    <xf numFmtId="0" fontId="16" fillId="4" borderId="0" xfId="0" applyFont="1" applyFill="1" applyAlignment="1">
      <alignment vertical="top"/>
    </xf>
    <xf numFmtId="0" fontId="6" fillId="4" borderId="0" xfId="0" applyFont="1" applyFill="1" applyAlignment="1"/>
    <xf numFmtId="0" fontId="6" fillId="4" borderId="11" xfId="0" applyFont="1" applyFill="1" applyBorder="1" applyAlignment="1"/>
    <xf numFmtId="0" fontId="30" fillId="4" borderId="0" xfId="0" applyFont="1" applyFill="1" applyAlignment="1">
      <alignment horizontal="left" wrapText="1"/>
    </xf>
    <xf numFmtId="0" fontId="17" fillId="4" borderId="0" xfId="0" applyFont="1" applyFill="1" applyAlignment="1">
      <alignment horizontal="left" wrapText="1"/>
    </xf>
    <xf numFmtId="0" fontId="17" fillId="4" borderId="0" xfId="0" applyFont="1" applyFill="1" applyAlignment="1">
      <alignment horizontal="left"/>
    </xf>
    <xf numFmtId="0" fontId="4" fillId="2" borderId="13" xfId="0" applyFont="1" applyFill="1" applyBorder="1" applyAlignment="1" applyProtection="1">
      <alignment horizontal="left" vertical="center" shrinkToFit="1"/>
      <protection locked="0"/>
    </xf>
    <xf numFmtId="0" fontId="4" fillId="2" borderId="14" xfId="0" applyFont="1" applyFill="1" applyBorder="1" applyAlignment="1" applyProtection="1">
      <alignment horizontal="left" vertical="center" shrinkToFit="1"/>
      <protection locked="0"/>
    </xf>
    <xf numFmtId="0" fontId="4" fillId="2" borderId="17" xfId="0" applyFont="1" applyFill="1" applyBorder="1" applyAlignment="1" applyProtection="1">
      <alignment horizontal="left" vertical="center" shrinkToFit="1"/>
      <protection locked="0"/>
    </xf>
    <xf numFmtId="0" fontId="7" fillId="0" borderId="15" xfId="0" applyFont="1" applyBorder="1" applyAlignment="1">
      <alignment horizontal="center" vertical="center" wrapText="1"/>
    </xf>
    <xf numFmtId="0" fontId="7" fillId="0" borderId="16" xfId="0" applyFont="1" applyBorder="1" applyAlignment="1">
      <alignment horizontal="center" vertical="center"/>
    </xf>
    <xf numFmtId="0" fontId="7" fillId="0" borderId="20" xfId="0" applyFont="1" applyBorder="1" applyAlignment="1">
      <alignment horizontal="center" vertical="center"/>
    </xf>
    <xf numFmtId="0" fontId="7" fillId="0" borderId="10" xfId="0" applyFont="1" applyBorder="1" applyAlignment="1">
      <alignment horizontal="center" vertical="center"/>
    </xf>
    <xf numFmtId="0" fontId="7" fillId="0" borderId="11" xfId="0" applyFont="1" applyBorder="1" applyAlignment="1">
      <alignment horizontal="center" vertical="center"/>
    </xf>
    <xf numFmtId="0" fontId="7" fillId="0" borderId="12" xfId="0" applyFont="1" applyBorder="1" applyAlignment="1">
      <alignment horizontal="center" vertical="center"/>
    </xf>
    <xf numFmtId="0" fontId="20" fillId="3" borderId="16" xfId="0" applyFont="1" applyFill="1" applyBorder="1" applyAlignment="1" applyProtection="1">
      <alignment horizontal="center" vertical="center" wrapText="1"/>
      <protection locked="0"/>
    </xf>
    <xf numFmtId="0" fontId="20" fillId="3" borderId="11" xfId="0" applyFont="1" applyFill="1" applyBorder="1" applyAlignment="1" applyProtection="1">
      <alignment horizontal="center" vertical="center" wrapText="1"/>
      <protection locked="0"/>
    </xf>
    <xf numFmtId="0" fontId="29" fillId="0" borderId="16" xfId="0" applyFont="1" applyBorder="1" applyAlignment="1">
      <alignment horizontal="center" vertical="center"/>
    </xf>
    <xf numFmtId="0" fontId="29" fillId="0" borderId="20" xfId="0" applyFont="1" applyBorder="1" applyAlignment="1">
      <alignment horizontal="center" vertical="center"/>
    </xf>
    <xf numFmtId="0" fontId="29" fillId="0" borderId="11" xfId="0" applyFont="1" applyBorder="1" applyAlignment="1">
      <alignment horizontal="center" vertical="center"/>
    </xf>
    <xf numFmtId="0" fontId="29" fillId="0" borderId="12" xfId="0" applyFont="1" applyBorder="1" applyAlignment="1">
      <alignment horizontal="center" vertical="center"/>
    </xf>
    <xf numFmtId="0" fontId="13" fillId="4" borderId="3" xfId="0" applyFont="1" applyFill="1" applyBorder="1" applyAlignment="1">
      <alignment horizontal="center" vertical="center"/>
    </xf>
    <xf numFmtId="0" fontId="13" fillId="4" borderId="4" xfId="0" applyFont="1" applyFill="1" applyBorder="1" applyAlignment="1">
      <alignment horizontal="center" vertical="center"/>
    </xf>
    <xf numFmtId="0" fontId="13" fillId="4" borderId="8" xfId="0" applyFont="1" applyFill="1" applyBorder="1" applyAlignment="1">
      <alignment horizontal="center" vertical="center"/>
    </xf>
    <xf numFmtId="0" fontId="13" fillId="4" borderId="5" xfId="0" applyFont="1" applyFill="1" applyBorder="1" applyAlignment="1">
      <alignment horizontal="center" vertical="center"/>
    </xf>
    <xf numFmtId="0" fontId="16" fillId="4" borderId="16" xfId="0" applyFont="1" applyFill="1" applyBorder="1" applyAlignment="1">
      <alignment horizontal="left"/>
    </xf>
    <xf numFmtId="0" fontId="15" fillId="0" borderId="15" xfId="0" applyFont="1" applyBorder="1" applyAlignment="1">
      <alignment horizontal="center" vertical="center"/>
    </xf>
    <xf numFmtId="0" fontId="14" fillId="0" borderId="16" xfId="0" applyFont="1" applyBorder="1" applyAlignment="1">
      <alignment horizontal="center" vertical="center"/>
    </xf>
    <xf numFmtId="0" fontId="14" fillId="0" borderId="20" xfId="0" applyFont="1" applyBorder="1" applyAlignment="1">
      <alignment horizontal="center" vertical="center"/>
    </xf>
    <xf numFmtId="0" fontId="14" fillId="0" borderId="10" xfId="0" applyFont="1" applyBorder="1" applyAlignment="1">
      <alignment horizontal="center" vertical="center"/>
    </xf>
    <xf numFmtId="0" fontId="14" fillId="0" borderId="11" xfId="0" applyFont="1" applyBorder="1" applyAlignment="1">
      <alignment horizontal="center" vertical="center"/>
    </xf>
    <xf numFmtId="0" fontId="14" fillId="0" borderId="12" xfId="0" applyFont="1" applyBorder="1" applyAlignment="1">
      <alignment horizontal="center" vertical="center"/>
    </xf>
    <xf numFmtId="0" fontId="6" fillId="3" borderId="16" xfId="0" applyFont="1" applyFill="1" applyBorder="1" applyProtection="1">
      <alignment vertical="center"/>
      <protection locked="0"/>
    </xf>
    <xf numFmtId="0" fontId="24" fillId="3" borderId="16" xfId="0" applyFont="1" applyFill="1" applyBorder="1" applyProtection="1">
      <alignment vertical="center"/>
      <protection locked="0"/>
    </xf>
    <xf numFmtId="0" fontId="24" fillId="3" borderId="20" xfId="0" applyFont="1" applyFill="1" applyBorder="1" applyProtection="1">
      <alignment vertical="center"/>
      <protection locked="0"/>
    </xf>
    <xf numFmtId="0" fontId="5" fillId="4" borderId="0" xfId="0" applyFont="1" applyFill="1">
      <alignment vertical="center"/>
    </xf>
    <xf numFmtId="0" fontId="5" fillId="0" borderId="3" xfId="0" applyFont="1" applyBorder="1" applyAlignment="1">
      <alignment horizontal="left" vertical="center"/>
    </xf>
    <xf numFmtId="0" fontId="5" fillId="0" borderId="4" xfId="0" applyFont="1" applyBorder="1" applyAlignment="1">
      <alignment horizontal="left" vertical="center"/>
    </xf>
    <xf numFmtId="0" fontId="5" fillId="0" borderId="8" xfId="0" applyFont="1" applyBorder="1" applyAlignment="1">
      <alignment horizontal="left" vertical="center"/>
    </xf>
    <xf numFmtId="0" fontId="4" fillId="3" borderId="10" xfId="0" applyFont="1" applyFill="1" applyBorder="1" applyAlignment="1" applyProtection="1">
      <alignment horizontal="left" vertical="center"/>
      <protection locked="0"/>
    </xf>
    <xf numFmtId="0" fontId="4" fillId="3" borderId="11" xfId="0" applyFont="1" applyFill="1" applyBorder="1" applyAlignment="1" applyProtection="1">
      <alignment horizontal="left" vertical="center"/>
      <protection locked="0"/>
    </xf>
    <xf numFmtId="0" fontId="4" fillId="3" borderId="12" xfId="0" applyFont="1" applyFill="1" applyBorder="1" applyAlignment="1" applyProtection="1">
      <alignment horizontal="left" vertical="center"/>
      <protection locked="0"/>
    </xf>
    <xf numFmtId="0" fontId="7" fillId="0" borderId="22" xfId="0" applyFont="1" applyBorder="1" applyAlignment="1">
      <alignment horizontal="center" vertical="center"/>
    </xf>
    <xf numFmtId="0" fontId="7" fillId="0" borderId="23" xfId="0" applyFont="1" applyBorder="1" applyAlignment="1">
      <alignment horizontal="center" vertical="center"/>
    </xf>
    <xf numFmtId="0" fontId="7" fillId="0" borderId="24" xfId="0" applyFont="1" applyBorder="1" applyAlignment="1">
      <alignment horizontal="center" vertical="center"/>
    </xf>
    <xf numFmtId="0" fontId="7" fillId="4" borderId="22" xfId="0" applyFont="1" applyFill="1" applyBorder="1" applyAlignment="1">
      <alignment horizontal="left" vertical="center" shrinkToFit="1"/>
    </xf>
    <xf numFmtId="0" fontId="7" fillId="4" borderId="23" xfId="0" applyFont="1" applyFill="1" applyBorder="1" applyAlignment="1">
      <alignment horizontal="left" vertical="center" shrinkToFit="1"/>
    </xf>
    <xf numFmtId="0" fontId="7" fillId="4" borderId="16" xfId="0" applyFont="1" applyFill="1" applyBorder="1" applyAlignment="1">
      <alignment horizontal="left" vertical="center" shrinkToFit="1"/>
    </xf>
    <xf numFmtId="0" fontId="7" fillId="4" borderId="20" xfId="0" applyFont="1" applyFill="1" applyBorder="1" applyAlignment="1">
      <alignment horizontal="left" vertical="center" shrinkToFit="1"/>
    </xf>
    <xf numFmtId="0" fontId="5" fillId="0" borderId="15" xfId="0" applyFont="1" applyBorder="1" applyAlignment="1">
      <alignment horizontal="center" vertical="center"/>
    </xf>
    <xf numFmtId="0" fontId="18" fillId="0" borderId="16" xfId="0" applyFont="1" applyBorder="1" applyAlignment="1">
      <alignment horizontal="center" vertical="center"/>
    </xf>
    <xf numFmtId="0" fontId="18" fillId="0" borderId="20" xfId="0" applyFont="1" applyBorder="1" applyAlignment="1">
      <alignment horizontal="center" vertical="center"/>
    </xf>
    <xf numFmtId="187" fontId="4" fillId="2" borderId="22" xfId="0" applyNumberFormat="1" applyFont="1" applyFill="1" applyBorder="1" applyAlignment="1" applyProtection="1">
      <alignment horizontal="left" vertical="center"/>
      <protection locked="0"/>
    </xf>
    <xf numFmtId="187" fontId="4" fillId="2" borderId="23" xfId="0" applyNumberFormat="1" applyFont="1" applyFill="1" applyBorder="1" applyAlignment="1" applyProtection="1">
      <alignment horizontal="left" vertical="center"/>
      <protection locked="0"/>
    </xf>
    <xf numFmtId="187" fontId="4" fillId="2" borderId="24" xfId="0" applyNumberFormat="1" applyFont="1" applyFill="1" applyBorder="1" applyAlignment="1" applyProtection="1">
      <alignment horizontal="left" vertical="center"/>
      <protection locked="0"/>
    </xf>
    <xf numFmtId="0" fontId="5" fillId="4" borderId="15" xfId="0" applyFont="1" applyFill="1" applyBorder="1" applyAlignment="1">
      <alignment horizontal="center" vertical="center"/>
    </xf>
    <xf numFmtId="0" fontId="5" fillId="4" borderId="16" xfId="0" applyFont="1" applyFill="1" applyBorder="1" applyAlignment="1">
      <alignment horizontal="center" vertical="center"/>
    </xf>
    <xf numFmtId="0" fontId="5" fillId="4" borderId="20" xfId="0" applyFont="1" applyFill="1" applyBorder="1" applyAlignment="1">
      <alignment horizontal="center" vertical="center"/>
    </xf>
    <xf numFmtId="49" fontId="4" fillId="2" borderId="22" xfId="0" applyNumberFormat="1" applyFont="1" applyFill="1" applyBorder="1" applyAlignment="1" applyProtection="1">
      <alignment horizontal="center" vertical="center"/>
      <protection locked="0"/>
    </xf>
    <xf numFmtId="49" fontId="4" fillId="2" borderId="23" xfId="0" applyNumberFormat="1" applyFont="1" applyFill="1" applyBorder="1" applyAlignment="1" applyProtection="1">
      <alignment horizontal="center" vertical="center"/>
      <protection locked="0"/>
    </xf>
    <xf numFmtId="49" fontId="4" fillId="2" borderId="24" xfId="0" applyNumberFormat="1" applyFont="1" applyFill="1" applyBorder="1" applyAlignment="1" applyProtection="1">
      <alignment horizontal="center" vertical="center"/>
      <protection locked="0"/>
    </xf>
    <xf numFmtId="0" fontId="5" fillId="0" borderId="5" xfId="0" applyFont="1" applyBorder="1" applyAlignment="1">
      <alignment horizontal="center" vertical="center"/>
    </xf>
    <xf numFmtId="31" fontId="3" fillId="2" borderId="47" xfId="0" applyNumberFormat="1" applyFont="1" applyFill="1" applyBorder="1" applyAlignment="1" applyProtection="1">
      <alignment horizontal="center" vertical="center"/>
      <protection locked="0"/>
    </xf>
    <xf numFmtId="31" fontId="3" fillId="2" borderId="48" xfId="0" applyNumberFormat="1" applyFont="1" applyFill="1" applyBorder="1" applyAlignment="1" applyProtection="1">
      <alignment horizontal="center" vertical="center"/>
      <protection locked="0"/>
    </xf>
    <xf numFmtId="31" fontId="3" fillId="2" borderId="49" xfId="0" applyNumberFormat="1" applyFont="1" applyFill="1" applyBorder="1" applyAlignment="1" applyProtection="1">
      <alignment horizontal="center" vertical="center"/>
      <protection locked="0"/>
    </xf>
    <xf numFmtId="186" fontId="4" fillId="2" borderId="50" xfId="0" applyNumberFormat="1" applyFont="1" applyFill="1" applyBorder="1" applyAlignment="1" applyProtection="1">
      <alignment horizontal="center" vertical="center"/>
      <protection locked="0"/>
    </xf>
    <xf numFmtId="178" fontId="6" fillId="3" borderId="50" xfId="0" applyNumberFormat="1" applyFont="1" applyFill="1" applyBorder="1" applyAlignment="1" applyProtection="1">
      <alignment horizontal="center" vertical="center"/>
      <protection locked="0"/>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8" xfId="0" applyFont="1" applyBorder="1" applyAlignment="1">
      <alignment horizontal="center" vertical="center"/>
    </xf>
    <xf numFmtId="0" fontId="5" fillId="9" borderId="3" xfId="0" applyFont="1" applyFill="1" applyBorder="1" applyAlignment="1">
      <alignment horizontal="center" vertical="center"/>
    </xf>
    <xf numFmtId="0" fontId="5" fillId="9" borderId="4" xfId="0" applyFont="1" applyFill="1" applyBorder="1" applyAlignment="1">
      <alignment horizontal="center" vertical="center"/>
    </xf>
    <xf numFmtId="0" fontId="5" fillId="9" borderId="8" xfId="0" applyFont="1" applyFill="1" applyBorder="1" applyAlignment="1">
      <alignment horizontal="center" vertical="center"/>
    </xf>
    <xf numFmtId="0" fontId="7" fillId="9" borderId="3" xfId="0" applyFont="1" applyFill="1" applyBorder="1" applyAlignment="1">
      <alignment horizontal="center" vertical="center"/>
    </xf>
    <xf numFmtId="0" fontId="7" fillId="9" borderId="4" xfId="0" applyFont="1" applyFill="1" applyBorder="1" applyAlignment="1">
      <alignment horizontal="center" vertical="center"/>
    </xf>
    <xf numFmtId="0" fontId="7" fillId="9" borderId="8" xfId="0" applyFont="1" applyFill="1" applyBorder="1" applyAlignment="1">
      <alignment horizontal="center" vertical="center"/>
    </xf>
    <xf numFmtId="0" fontId="8" fillId="6" borderId="3" xfId="0" applyFont="1" applyFill="1" applyBorder="1" applyAlignment="1">
      <alignment horizontal="center" vertical="center"/>
    </xf>
    <xf numFmtId="0" fontId="8" fillId="6" borderId="4" xfId="0" applyFont="1" applyFill="1" applyBorder="1" applyAlignment="1">
      <alignment horizontal="center" vertical="center"/>
    </xf>
    <xf numFmtId="0" fontId="8" fillId="6" borderId="8" xfId="0" applyFont="1" applyFill="1" applyBorder="1" applyAlignment="1">
      <alignment horizontal="center" vertical="center"/>
    </xf>
    <xf numFmtId="180" fontId="9" fillId="4" borderId="13" xfId="1" applyNumberFormat="1" applyFont="1" applyFill="1" applyBorder="1" applyAlignment="1">
      <alignment horizontal="right" vertical="center"/>
    </xf>
    <xf numFmtId="180" fontId="9" fillId="4" borderId="14" xfId="1" applyNumberFormat="1" applyFont="1" applyFill="1" applyBorder="1" applyAlignment="1">
      <alignment horizontal="right" vertical="center"/>
    </xf>
    <xf numFmtId="180" fontId="9" fillId="4" borderId="17" xfId="1" applyNumberFormat="1" applyFont="1" applyFill="1" applyBorder="1" applyAlignment="1">
      <alignment horizontal="right" vertical="center"/>
    </xf>
    <xf numFmtId="180" fontId="10" fillId="4" borderId="13" xfId="1" applyNumberFormat="1" applyFont="1" applyFill="1" applyBorder="1" applyAlignment="1">
      <alignment horizontal="right" vertical="center"/>
    </xf>
    <xf numFmtId="180" fontId="10" fillId="4" borderId="14" xfId="1" applyNumberFormat="1" applyFont="1" applyFill="1" applyBorder="1" applyAlignment="1">
      <alignment horizontal="right" vertical="center"/>
    </xf>
    <xf numFmtId="180" fontId="10" fillId="4" borderId="17" xfId="1" applyNumberFormat="1" applyFont="1" applyFill="1" applyBorder="1" applyAlignment="1">
      <alignment horizontal="right" vertical="center"/>
    </xf>
    <xf numFmtId="0" fontId="11" fillId="10" borderId="1" xfId="0" applyFont="1" applyFill="1" applyBorder="1" applyAlignment="1">
      <alignment horizontal="center" vertical="center"/>
    </xf>
    <xf numFmtId="0" fontId="11" fillId="10" borderId="2" xfId="0" applyFont="1" applyFill="1" applyBorder="1" applyAlignment="1">
      <alignment horizontal="center" vertical="center"/>
    </xf>
    <xf numFmtId="0" fontId="11" fillId="10" borderId="29" xfId="0" applyFont="1" applyFill="1" applyBorder="1" applyAlignment="1">
      <alignment horizontal="center" vertical="center"/>
    </xf>
    <xf numFmtId="0" fontId="5" fillId="4" borderId="22" xfId="0" applyFont="1" applyFill="1" applyBorder="1" applyAlignment="1">
      <alignment horizontal="center" vertical="center" wrapText="1"/>
    </xf>
    <xf numFmtId="0" fontId="5" fillId="4" borderId="23" xfId="0" applyFont="1" applyFill="1" applyBorder="1" applyAlignment="1">
      <alignment horizontal="center" vertical="center" wrapText="1"/>
    </xf>
    <xf numFmtId="185" fontId="4" fillId="3" borderId="22" xfId="0" applyNumberFormat="1" applyFont="1" applyFill="1" applyBorder="1" applyAlignment="1" applyProtection="1">
      <alignment horizontal="center" vertical="center" shrinkToFit="1"/>
      <protection locked="0"/>
    </xf>
    <xf numFmtId="185" fontId="4" fillId="3" borderId="23" xfId="0" applyNumberFormat="1" applyFont="1" applyFill="1" applyBorder="1" applyAlignment="1" applyProtection="1">
      <alignment horizontal="center" vertical="center" shrinkToFit="1"/>
      <protection locked="0"/>
    </xf>
    <xf numFmtId="185" fontId="4" fillId="3" borderId="24" xfId="0" applyNumberFormat="1" applyFont="1" applyFill="1" applyBorder="1" applyAlignment="1" applyProtection="1">
      <alignment horizontal="center" vertical="center" shrinkToFit="1"/>
      <protection locked="0"/>
    </xf>
    <xf numFmtId="0" fontId="15" fillId="4" borderId="22" xfId="0" applyFont="1" applyFill="1" applyBorder="1" applyAlignment="1">
      <alignment horizontal="center" vertical="center"/>
    </xf>
    <xf numFmtId="0" fontId="15" fillId="4" borderId="23" xfId="0" applyFont="1" applyFill="1" applyBorder="1" applyAlignment="1">
      <alignment horizontal="center" vertical="center"/>
    </xf>
    <xf numFmtId="0" fontId="15" fillId="4" borderId="24" xfId="0" applyFont="1" applyFill="1" applyBorder="1" applyAlignment="1">
      <alignment horizontal="center" vertical="center"/>
    </xf>
    <xf numFmtId="0" fontId="6" fillId="4" borderId="23" xfId="0" applyFont="1" applyFill="1" applyBorder="1" applyAlignment="1">
      <alignment horizontal="center" vertical="center"/>
    </xf>
    <xf numFmtId="0" fontId="6" fillId="4" borderId="24" xfId="0" applyFont="1" applyFill="1" applyBorder="1" applyAlignment="1">
      <alignment horizontal="center" vertical="center"/>
    </xf>
    <xf numFmtId="38" fontId="6" fillId="0" borderId="9" xfId="1" applyFont="1" applyFill="1" applyBorder="1">
      <alignment vertical="center"/>
    </xf>
    <xf numFmtId="189" fontId="21" fillId="3" borderId="43" xfId="0" applyNumberFormat="1" applyFont="1" applyFill="1" applyBorder="1" applyAlignment="1" applyProtection="1">
      <alignment horizontal="center" vertical="center"/>
      <protection locked="0"/>
    </xf>
    <xf numFmtId="189" fontId="21" fillId="3" borderId="9" xfId="0" applyNumberFormat="1" applyFont="1" applyFill="1" applyBorder="1" applyAlignment="1" applyProtection="1">
      <alignment horizontal="center" vertical="center"/>
      <protection locked="0"/>
    </xf>
    <xf numFmtId="0" fontId="15" fillId="3" borderId="22" xfId="0" applyFont="1" applyFill="1" applyBorder="1" applyAlignment="1">
      <alignment horizontal="center" vertical="center"/>
    </xf>
    <xf numFmtId="0" fontId="15" fillId="3" borderId="23" xfId="0" applyFont="1" applyFill="1" applyBorder="1" applyAlignment="1">
      <alignment horizontal="center" vertical="center"/>
    </xf>
    <xf numFmtId="0" fontId="15" fillId="3" borderId="24" xfId="0" applyFont="1" applyFill="1" applyBorder="1" applyAlignment="1">
      <alignment horizontal="center" vertical="center"/>
    </xf>
    <xf numFmtId="189" fontId="21" fillId="0" borderId="15" xfId="0" applyNumberFormat="1" applyFont="1" applyBorder="1" applyAlignment="1">
      <alignment horizontal="center" vertical="center"/>
    </xf>
    <xf numFmtId="189" fontId="21" fillId="0" borderId="16" xfId="0" applyNumberFormat="1" applyFont="1" applyBorder="1" applyAlignment="1">
      <alignment horizontal="center" vertical="center"/>
    </xf>
    <xf numFmtId="189" fontId="21" fillId="0" borderId="20" xfId="0" applyNumberFormat="1" applyFont="1" applyBorder="1" applyAlignment="1">
      <alignment horizontal="center" vertical="center"/>
    </xf>
    <xf numFmtId="189" fontId="21" fillId="0" borderId="10" xfId="0" applyNumberFormat="1" applyFont="1" applyBorder="1" applyAlignment="1">
      <alignment horizontal="center" vertical="center"/>
    </xf>
    <xf numFmtId="189" fontId="21" fillId="0" borderId="11" xfId="0" applyNumberFormat="1" applyFont="1" applyBorder="1" applyAlignment="1">
      <alignment horizontal="center" vertical="center"/>
    </xf>
    <xf numFmtId="189" fontId="21" fillId="0" borderId="12" xfId="0" applyNumberFormat="1" applyFont="1" applyBorder="1" applyAlignment="1">
      <alignment horizontal="center" vertical="center"/>
    </xf>
    <xf numFmtId="187" fontId="4" fillId="0" borderId="22" xfId="0" applyNumberFormat="1" applyFont="1" applyBorder="1" applyAlignment="1">
      <alignment horizontal="left" vertical="center"/>
    </xf>
    <xf numFmtId="187" fontId="4" fillId="0" borderId="23" xfId="0" applyNumberFormat="1" applyFont="1" applyBorder="1" applyAlignment="1">
      <alignment horizontal="left" vertical="center"/>
    </xf>
    <xf numFmtId="187" fontId="4" fillId="0" borderId="24" xfId="0" applyNumberFormat="1" applyFont="1" applyBorder="1" applyAlignment="1">
      <alignment horizontal="left"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20" xfId="0" applyFont="1" applyBorder="1" applyAlignment="1">
      <alignment horizontal="center" vertical="center"/>
    </xf>
    <xf numFmtId="0" fontId="6" fillId="0" borderId="10" xfId="0" applyFont="1" applyBorder="1" applyAlignment="1">
      <alignment horizontal="center" vertical="center"/>
    </xf>
    <xf numFmtId="0" fontId="6" fillId="0" borderId="11" xfId="0" applyFont="1" applyBorder="1" applyAlignment="1">
      <alignment horizontal="center" vertical="center"/>
    </xf>
    <xf numFmtId="0" fontId="6" fillId="0" borderId="12" xfId="0" applyFont="1" applyBorder="1" applyAlignment="1">
      <alignment horizontal="center" vertical="center"/>
    </xf>
    <xf numFmtId="0" fontId="5" fillId="0" borderId="4" xfId="0" applyFont="1" applyBorder="1" applyAlignment="1">
      <alignment horizontal="left" vertical="center" shrinkToFit="1"/>
    </xf>
    <xf numFmtId="0" fontId="5" fillId="0" borderId="8" xfId="0" applyFont="1" applyBorder="1" applyAlignment="1">
      <alignment horizontal="left" vertical="center" shrinkToFit="1"/>
    </xf>
    <xf numFmtId="0" fontId="7" fillId="0" borderId="48" xfId="0" applyFont="1" applyBorder="1" applyAlignment="1">
      <alignment horizontal="left" vertical="center" wrapText="1"/>
    </xf>
    <xf numFmtId="0" fontId="7" fillId="0" borderId="49" xfId="0" applyFont="1" applyBorder="1" applyAlignment="1">
      <alignment horizontal="left" vertical="center" wrapText="1"/>
    </xf>
    <xf numFmtId="0" fontId="7" fillId="0" borderId="11" xfId="0" applyFont="1" applyBorder="1" applyAlignment="1">
      <alignment horizontal="left" vertical="center" wrapText="1"/>
    </xf>
    <xf numFmtId="0" fontId="7" fillId="0" borderId="12" xfId="0" applyFont="1" applyBorder="1" applyAlignment="1">
      <alignment horizontal="left" vertical="center" wrapText="1"/>
    </xf>
    <xf numFmtId="0" fontId="6" fillId="4" borderId="16" xfId="0" applyFont="1" applyFill="1" applyBorder="1">
      <alignment vertical="center"/>
    </xf>
    <xf numFmtId="0" fontId="24" fillId="4" borderId="16" xfId="0" applyFont="1" applyFill="1" applyBorder="1">
      <alignment vertical="center"/>
    </xf>
    <xf numFmtId="0" fontId="24" fillId="4" borderId="20" xfId="0" applyFont="1" applyFill="1" applyBorder="1">
      <alignment vertical="center"/>
    </xf>
    <xf numFmtId="38" fontId="7" fillId="0" borderId="25" xfId="1" applyFont="1" applyFill="1" applyBorder="1" applyAlignment="1" applyProtection="1">
      <alignment horizontal="right" vertical="center" shrinkToFit="1"/>
    </xf>
    <xf numFmtId="38" fontId="7" fillId="0" borderId="26" xfId="1" applyFont="1" applyFill="1" applyBorder="1" applyAlignment="1" applyProtection="1">
      <alignment horizontal="right" vertical="center" shrinkToFit="1"/>
    </xf>
    <xf numFmtId="38" fontId="7" fillId="0" borderId="28" xfId="1" applyFont="1" applyFill="1" applyBorder="1" applyAlignment="1" applyProtection="1">
      <alignment horizontal="right" vertical="center" shrinkToFit="1"/>
    </xf>
    <xf numFmtId="176" fontId="7" fillId="0" borderId="25" xfId="0" applyNumberFormat="1" applyFont="1" applyBorder="1" applyAlignment="1">
      <alignment horizontal="right" vertical="center" shrinkToFit="1"/>
    </xf>
    <xf numFmtId="176" fontId="7" fillId="0" borderId="28" xfId="0" applyNumberFormat="1" applyFont="1" applyBorder="1" applyAlignment="1">
      <alignment horizontal="right" vertical="center" shrinkToFit="1"/>
    </xf>
    <xf numFmtId="180" fontId="32" fillId="5" borderId="25" xfId="1" applyNumberFormat="1" applyFont="1" applyFill="1" applyBorder="1" applyAlignment="1" applyProtection="1">
      <alignment horizontal="right" vertical="center"/>
    </xf>
    <xf numFmtId="180" fontId="32" fillId="5" borderId="26" xfId="1" applyNumberFormat="1" applyFont="1" applyFill="1" applyBorder="1" applyAlignment="1" applyProtection="1">
      <alignment horizontal="right" vertical="center"/>
    </xf>
    <xf numFmtId="180" fontId="32" fillId="5" borderId="28" xfId="1" applyNumberFormat="1" applyFont="1" applyFill="1" applyBorder="1" applyAlignment="1" applyProtection="1">
      <alignment horizontal="right" vertical="center"/>
    </xf>
    <xf numFmtId="0" fontId="6" fillId="3" borderId="53" xfId="0" applyFont="1" applyFill="1" applyBorder="1">
      <alignment vertical="center"/>
    </xf>
    <xf numFmtId="0" fontId="6" fillId="3" borderId="51" xfId="0" applyFont="1" applyFill="1" applyBorder="1">
      <alignment vertical="center"/>
    </xf>
    <xf numFmtId="0" fontId="5" fillId="3" borderId="15" xfId="0" applyFont="1" applyFill="1" applyBorder="1" applyAlignment="1">
      <alignment horizontal="center" vertical="center" wrapText="1"/>
    </xf>
    <xf numFmtId="0" fontId="5" fillId="3" borderId="20" xfId="0" applyFont="1" applyFill="1" applyBorder="1" applyAlignment="1">
      <alignment horizontal="center" vertical="center" wrapText="1"/>
    </xf>
    <xf numFmtId="0" fontId="5" fillId="3" borderId="18" xfId="0" applyFont="1" applyFill="1" applyBorder="1" applyAlignment="1">
      <alignment horizontal="center" vertical="center" wrapText="1"/>
    </xf>
    <xf numFmtId="0" fontId="5" fillId="3" borderId="19" xfId="0" applyFont="1" applyFill="1" applyBorder="1" applyAlignment="1">
      <alignment horizontal="center" vertical="center" wrapText="1"/>
    </xf>
    <xf numFmtId="0" fontId="5" fillId="3" borderId="10" xfId="0" applyFont="1" applyFill="1" applyBorder="1" applyAlignment="1">
      <alignment horizontal="center" vertical="center" wrapText="1"/>
    </xf>
    <xf numFmtId="0" fontId="5" fillId="3" borderId="12" xfId="0" applyFont="1" applyFill="1" applyBorder="1" applyAlignment="1">
      <alignment horizontal="center" vertical="center" wrapText="1"/>
    </xf>
    <xf numFmtId="0" fontId="31" fillId="0" borderId="0" xfId="0" applyFont="1" applyAlignment="1">
      <alignment horizontal="center" vertical="center"/>
    </xf>
    <xf numFmtId="0" fontId="31" fillId="0" borderId="19" xfId="0" applyFont="1" applyBorder="1" applyAlignment="1">
      <alignment horizontal="center" vertical="center"/>
    </xf>
    <xf numFmtId="0" fontId="31" fillId="0" borderId="11" xfId="0" applyFont="1" applyBorder="1" applyAlignment="1">
      <alignment horizontal="center" vertical="center"/>
    </xf>
    <xf numFmtId="0" fontId="31" fillId="0" borderId="12" xfId="0" applyFont="1" applyBorder="1" applyAlignment="1">
      <alignment horizontal="center" vertical="center"/>
    </xf>
    <xf numFmtId="0" fontId="5" fillId="0" borderId="48" xfId="0" applyFont="1" applyBorder="1" applyAlignment="1">
      <alignment horizontal="left" vertical="center" wrapText="1"/>
    </xf>
    <xf numFmtId="0" fontId="5" fillId="0" borderId="49" xfId="0" applyFont="1" applyBorder="1" applyAlignment="1">
      <alignment horizontal="left" vertical="center" wrapText="1"/>
    </xf>
    <xf numFmtId="0" fontId="5" fillId="0" borderId="11" xfId="0" applyFont="1" applyBorder="1" applyAlignment="1">
      <alignment horizontal="left" vertical="center" wrapText="1"/>
    </xf>
    <xf numFmtId="0" fontId="5" fillId="0" borderId="12" xfId="0" applyFont="1" applyBorder="1" applyAlignment="1">
      <alignment horizontal="left" vertical="center" wrapText="1"/>
    </xf>
    <xf numFmtId="0" fontId="4" fillId="4" borderId="25" xfId="0" applyFont="1" applyFill="1" applyBorder="1" applyAlignment="1">
      <alignment horizontal="left" vertical="center"/>
    </xf>
    <xf numFmtId="0" fontId="4" fillId="4" borderId="26" xfId="0" applyFont="1" applyFill="1" applyBorder="1" applyAlignment="1">
      <alignment horizontal="left" vertical="center"/>
    </xf>
    <xf numFmtId="0" fontId="4" fillId="4" borderId="28" xfId="0" applyFont="1" applyFill="1" applyBorder="1" applyAlignment="1">
      <alignment horizontal="left" vertical="center"/>
    </xf>
    <xf numFmtId="176" fontId="7" fillId="5" borderId="31" xfId="1" applyNumberFormat="1" applyFont="1" applyFill="1" applyBorder="1" applyAlignment="1" applyProtection="1">
      <alignment horizontal="center" vertical="center"/>
    </xf>
    <xf numFmtId="176" fontId="7" fillId="5" borderId="32" xfId="1" applyNumberFormat="1" applyFont="1" applyFill="1" applyBorder="1" applyAlignment="1" applyProtection="1">
      <alignment horizontal="center" vertical="center"/>
    </xf>
    <xf numFmtId="176" fontId="7" fillId="5" borderId="33" xfId="1" applyNumberFormat="1" applyFont="1" applyFill="1" applyBorder="1" applyAlignment="1" applyProtection="1">
      <alignment horizontal="center" vertical="center"/>
    </xf>
    <xf numFmtId="180" fontId="15" fillId="4" borderId="30" xfId="1" applyNumberFormat="1" applyFont="1" applyFill="1" applyBorder="1" applyProtection="1">
      <alignment vertical="center"/>
    </xf>
    <xf numFmtId="180" fontId="15" fillId="4" borderId="31" xfId="1" applyNumberFormat="1" applyFont="1" applyFill="1" applyBorder="1" applyAlignment="1" applyProtection="1">
      <alignment horizontal="right" vertical="center" shrinkToFit="1"/>
    </xf>
    <xf numFmtId="180" fontId="15" fillId="4" borderId="32" xfId="1" applyNumberFormat="1" applyFont="1" applyFill="1" applyBorder="1" applyAlignment="1" applyProtection="1">
      <alignment horizontal="right" vertical="center" shrinkToFit="1"/>
    </xf>
    <xf numFmtId="180" fontId="15" fillId="4" borderId="33" xfId="1" applyNumberFormat="1" applyFont="1" applyFill="1" applyBorder="1" applyAlignment="1" applyProtection="1">
      <alignment horizontal="right" vertical="center" shrinkToFit="1"/>
    </xf>
    <xf numFmtId="177" fontId="7" fillId="5" borderId="25" xfId="1" applyNumberFormat="1" applyFont="1" applyFill="1" applyBorder="1" applyAlignment="1" applyProtection="1">
      <alignment horizontal="center" vertical="center"/>
    </xf>
    <xf numFmtId="177" fontId="7" fillId="5" borderId="26" xfId="1" applyNumberFormat="1" applyFont="1" applyFill="1" applyBorder="1" applyAlignment="1" applyProtection="1">
      <alignment horizontal="center" vertical="center"/>
    </xf>
    <xf numFmtId="177" fontId="7" fillId="5" borderId="28" xfId="1" applyNumberFormat="1" applyFont="1" applyFill="1" applyBorder="1" applyAlignment="1" applyProtection="1">
      <alignment horizontal="center" vertical="center"/>
    </xf>
    <xf numFmtId="180" fontId="15" fillId="4" borderId="27" xfId="1" applyNumberFormat="1" applyFont="1" applyFill="1" applyBorder="1" applyProtection="1">
      <alignment vertical="center"/>
    </xf>
    <xf numFmtId="180" fontId="15" fillId="4" borderId="25" xfId="1" applyNumberFormat="1" applyFont="1" applyFill="1" applyBorder="1" applyAlignment="1" applyProtection="1">
      <alignment horizontal="right" vertical="center" shrinkToFit="1"/>
    </xf>
    <xf numFmtId="180" fontId="15" fillId="4" borderId="26" xfId="1" applyNumberFormat="1" applyFont="1" applyFill="1" applyBorder="1" applyAlignment="1" applyProtection="1">
      <alignment horizontal="right" vertical="center" shrinkToFit="1"/>
    </xf>
    <xf numFmtId="180" fontId="15" fillId="4" borderId="28" xfId="1" applyNumberFormat="1" applyFont="1" applyFill="1" applyBorder="1" applyAlignment="1" applyProtection="1">
      <alignment horizontal="right" vertical="center" shrinkToFit="1"/>
    </xf>
    <xf numFmtId="0" fontId="13" fillId="3" borderId="21" xfId="0" applyFont="1" applyFill="1" applyBorder="1" applyAlignment="1">
      <alignment horizontal="center" vertical="center"/>
    </xf>
    <xf numFmtId="0" fontId="7" fillId="0" borderId="25" xfId="0" applyFont="1" applyBorder="1" applyAlignment="1">
      <alignment horizontal="left" vertical="center" shrinkToFit="1"/>
    </xf>
    <xf numFmtId="0" fontId="7" fillId="0" borderId="26" xfId="0" applyFont="1" applyBorder="1" applyAlignment="1">
      <alignment horizontal="left" vertical="center" shrinkToFit="1"/>
    </xf>
    <xf numFmtId="0" fontId="7" fillId="0" borderId="28" xfId="0" applyFont="1" applyBorder="1" applyAlignment="1">
      <alignment horizontal="left" vertical="center" shrinkToFit="1"/>
    </xf>
    <xf numFmtId="181" fontId="7" fillId="0" borderId="25" xfId="1" applyNumberFormat="1" applyFont="1" applyFill="1" applyBorder="1" applyAlignment="1" applyProtection="1">
      <alignment horizontal="right" vertical="center" shrinkToFit="1"/>
    </xf>
    <xf numFmtId="181" fontId="7" fillId="0" borderId="28" xfId="1" applyNumberFormat="1" applyFont="1" applyFill="1" applyBorder="1" applyAlignment="1" applyProtection="1">
      <alignment horizontal="right" vertical="center" shrinkToFit="1"/>
    </xf>
    <xf numFmtId="38" fontId="7" fillId="0" borderId="25" xfId="1" applyFont="1" applyBorder="1" applyAlignment="1">
      <alignment horizontal="right" vertical="center" shrinkToFit="1"/>
    </xf>
    <xf numFmtId="38" fontId="7" fillId="0" borderId="26" xfId="1" applyFont="1" applyBorder="1" applyAlignment="1">
      <alignment horizontal="right" vertical="center" shrinkToFit="1"/>
    </xf>
    <xf numFmtId="38" fontId="7" fillId="0" borderId="28" xfId="1" applyFont="1" applyBorder="1" applyAlignment="1">
      <alignment horizontal="right" vertical="center" shrinkToFit="1"/>
    </xf>
    <xf numFmtId="0" fontId="5" fillId="3" borderId="41" xfId="0" applyFont="1" applyFill="1" applyBorder="1" applyAlignment="1">
      <alignment horizontal="center" vertical="center"/>
    </xf>
    <xf numFmtId="0" fontId="5" fillId="3" borderId="42" xfId="0" applyFont="1" applyFill="1" applyBorder="1" applyAlignment="1">
      <alignment horizontal="center" vertical="center"/>
    </xf>
    <xf numFmtId="0" fontId="5" fillId="3" borderId="38" xfId="0" applyFont="1" applyFill="1" applyBorder="1" applyAlignment="1">
      <alignment horizontal="center" vertical="center"/>
    </xf>
    <xf numFmtId="0" fontId="6" fillId="4" borderId="10" xfId="0" applyFont="1" applyFill="1" applyBorder="1" applyAlignment="1">
      <alignment horizontal="left" vertical="center"/>
    </xf>
    <xf numFmtId="0" fontId="6" fillId="4" borderId="11" xfId="0" applyFont="1" applyFill="1" applyBorder="1" applyAlignment="1">
      <alignment horizontal="left" vertical="center"/>
    </xf>
    <xf numFmtId="0" fontId="6" fillId="4" borderId="12" xfId="0" applyFont="1" applyFill="1" applyBorder="1" applyAlignment="1">
      <alignment horizontal="left" vertical="center"/>
    </xf>
    <xf numFmtId="180" fontId="15" fillId="4" borderId="41" xfId="1" applyNumberFormat="1" applyFont="1" applyFill="1" applyBorder="1" applyAlignment="1" applyProtection="1">
      <alignment vertical="center" shrinkToFit="1"/>
    </xf>
    <xf numFmtId="180" fontId="15" fillId="4" borderId="42" xfId="1" applyNumberFormat="1" applyFont="1" applyFill="1" applyBorder="1" applyAlignment="1" applyProtection="1">
      <alignment vertical="center" shrinkToFit="1"/>
    </xf>
    <xf numFmtId="180" fontId="15" fillId="4" borderId="38" xfId="1" applyNumberFormat="1" applyFont="1" applyFill="1" applyBorder="1" applyAlignment="1" applyProtection="1">
      <alignment vertical="center" shrinkToFit="1"/>
    </xf>
    <xf numFmtId="0" fontId="7" fillId="0" borderId="31" xfId="0" applyFont="1" applyBorder="1" applyAlignment="1">
      <alignment horizontal="left" vertical="center" shrinkToFit="1"/>
    </xf>
    <xf numFmtId="0" fontId="7" fillId="0" borderId="32" xfId="0" applyFont="1" applyBorder="1" applyAlignment="1">
      <alignment horizontal="left" vertical="center" shrinkToFit="1"/>
    </xf>
    <xf numFmtId="0" fontId="7" fillId="0" borderId="33" xfId="0" applyFont="1" applyBorder="1" applyAlignment="1">
      <alignment horizontal="left" vertical="center" shrinkToFit="1"/>
    </xf>
    <xf numFmtId="181" fontId="7" fillId="0" borderId="31" xfId="1" applyNumberFormat="1" applyFont="1" applyFill="1" applyBorder="1" applyAlignment="1" applyProtection="1">
      <alignment horizontal="right" vertical="center" shrinkToFit="1"/>
    </xf>
    <xf numFmtId="181" fontId="7" fillId="0" borderId="33" xfId="1" applyNumberFormat="1" applyFont="1" applyFill="1" applyBorder="1" applyAlignment="1" applyProtection="1">
      <alignment horizontal="right" vertical="center" shrinkToFit="1"/>
    </xf>
    <xf numFmtId="38" fontId="7" fillId="0" borderId="31" xfId="1" applyFont="1" applyBorder="1" applyAlignment="1">
      <alignment horizontal="right" vertical="center" shrinkToFit="1"/>
    </xf>
    <xf numFmtId="38" fontId="7" fillId="0" borderId="32" xfId="1" applyFont="1" applyBorder="1" applyAlignment="1">
      <alignment horizontal="right" vertical="center" shrinkToFit="1"/>
    </xf>
    <xf numFmtId="38" fontId="7" fillId="0" borderId="33" xfId="1" applyFont="1" applyBorder="1" applyAlignment="1">
      <alignment horizontal="right" vertical="center" shrinkToFit="1"/>
    </xf>
    <xf numFmtId="176" fontId="7" fillId="0" borderId="31" xfId="0" applyNumberFormat="1" applyFont="1" applyBorder="1" applyAlignment="1">
      <alignment horizontal="right" vertical="center" shrinkToFit="1"/>
    </xf>
    <xf numFmtId="176" fontId="7" fillId="0" borderId="33" xfId="0" applyNumberFormat="1" applyFont="1" applyBorder="1" applyAlignment="1">
      <alignment horizontal="right" vertical="center" shrinkToFit="1"/>
    </xf>
    <xf numFmtId="180" fontId="32" fillId="5" borderId="31" xfId="1" applyNumberFormat="1" applyFont="1" applyFill="1" applyBorder="1" applyAlignment="1" applyProtection="1">
      <alignment horizontal="right" vertical="center"/>
    </xf>
    <xf numFmtId="180" fontId="32" fillId="5" borderId="32" xfId="1" applyNumberFormat="1" applyFont="1" applyFill="1" applyBorder="1" applyAlignment="1" applyProtection="1">
      <alignment horizontal="right" vertical="center"/>
    </xf>
    <xf numFmtId="180" fontId="32" fillId="5" borderId="33" xfId="1" applyNumberFormat="1" applyFont="1" applyFill="1" applyBorder="1" applyAlignment="1" applyProtection="1">
      <alignment horizontal="right" vertical="center"/>
    </xf>
    <xf numFmtId="0" fontId="7" fillId="4" borderId="39" xfId="0" applyFont="1" applyFill="1" applyBorder="1" applyAlignment="1">
      <alignment horizontal="left" vertical="center"/>
    </xf>
    <xf numFmtId="0" fontId="7" fillId="4" borderId="40" xfId="0" applyFont="1" applyFill="1" applyBorder="1" applyAlignment="1">
      <alignment horizontal="left" vertical="center"/>
    </xf>
    <xf numFmtId="0" fontId="7" fillId="4" borderId="7" xfId="0" applyFont="1" applyFill="1" applyBorder="1" applyAlignment="1">
      <alignment horizontal="left" vertical="center"/>
    </xf>
    <xf numFmtId="180" fontId="15" fillId="4" borderId="5" xfId="1" applyNumberFormat="1" applyFont="1" applyFill="1" applyBorder="1" applyProtection="1">
      <alignment vertical="center"/>
    </xf>
    <xf numFmtId="180" fontId="15" fillId="4" borderId="3" xfId="1" applyNumberFormat="1" applyFont="1" applyFill="1" applyBorder="1" applyAlignment="1" applyProtection="1">
      <alignment vertical="center" shrinkToFit="1"/>
    </xf>
    <xf numFmtId="180" fontId="15" fillId="4" borderId="4" xfId="1" applyNumberFormat="1" applyFont="1" applyFill="1" applyBorder="1" applyAlignment="1" applyProtection="1">
      <alignment vertical="center" shrinkToFit="1"/>
    </xf>
    <xf numFmtId="180" fontId="15" fillId="4" borderId="8" xfId="1" applyNumberFormat="1" applyFont="1" applyFill="1" applyBorder="1" applyAlignment="1" applyProtection="1">
      <alignment vertical="center" shrinkToFit="1"/>
    </xf>
    <xf numFmtId="0" fontId="4" fillId="0" borderId="13" xfId="0" applyFont="1" applyBorder="1" applyAlignment="1">
      <alignment horizontal="left" vertical="center"/>
    </xf>
    <xf numFmtId="0" fontId="4" fillId="0" borderId="14" xfId="0" applyFont="1" applyBorder="1" applyAlignment="1">
      <alignment horizontal="left" vertical="center"/>
    </xf>
    <xf numFmtId="0" fontId="4" fillId="0" borderId="17" xfId="0" applyFont="1" applyBorder="1" applyAlignment="1">
      <alignment horizontal="left" vertical="center"/>
    </xf>
    <xf numFmtId="0" fontId="5" fillId="3" borderId="3" xfId="0" applyFont="1" applyFill="1" applyBorder="1" applyAlignment="1">
      <alignment horizontal="left" vertical="center"/>
    </xf>
    <xf numFmtId="0" fontId="5" fillId="3" borderId="4" xfId="0" applyFont="1" applyFill="1" applyBorder="1" applyAlignment="1">
      <alignment horizontal="left" vertical="center"/>
    </xf>
    <xf numFmtId="0" fontId="5" fillId="3" borderId="8" xfId="0" applyFont="1" applyFill="1" applyBorder="1" applyAlignment="1">
      <alignment horizontal="left" vertical="center"/>
    </xf>
    <xf numFmtId="0" fontId="11" fillId="11" borderId="1" xfId="0" applyFont="1" applyFill="1" applyBorder="1" applyAlignment="1">
      <alignment horizontal="center" vertical="center"/>
    </xf>
    <xf numFmtId="0" fontId="11" fillId="11" borderId="2" xfId="0" applyFont="1" applyFill="1" applyBorder="1" applyAlignment="1">
      <alignment horizontal="center" vertical="center"/>
    </xf>
    <xf numFmtId="0" fontId="11" fillId="11" borderId="29" xfId="0" applyFont="1" applyFill="1" applyBorder="1" applyAlignment="1">
      <alignment horizontal="center" vertical="center"/>
    </xf>
    <xf numFmtId="0" fontId="5" fillId="3" borderId="22" xfId="0" applyFont="1" applyFill="1" applyBorder="1" applyAlignment="1">
      <alignment horizontal="center" vertical="center" wrapText="1"/>
    </xf>
    <xf numFmtId="0" fontId="5" fillId="3" borderId="23" xfId="0" applyFont="1" applyFill="1" applyBorder="1" applyAlignment="1">
      <alignment horizontal="center" vertical="center" wrapText="1"/>
    </xf>
    <xf numFmtId="185" fontId="4" fillId="0" borderId="22" xfId="0" applyNumberFormat="1" applyFont="1" applyBorder="1" applyAlignment="1">
      <alignment horizontal="center" vertical="center" shrinkToFit="1"/>
    </xf>
    <xf numFmtId="185" fontId="4" fillId="0" borderId="23" xfId="0" applyNumberFormat="1" applyFont="1" applyBorder="1" applyAlignment="1">
      <alignment horizontal="center" vertical="center" shrinkToFit="1"/>
    </xf>
    <xf numFmtId="185" fontId="4" fillId="0" borderId="24" xfId="0" applyNumberFormat="1" applyFont="1" applyBorder="1" applyAlignment="1">
      <alignment horizontal="center" vertical="center" shrinkToFit="1"/>
    </xf>
    <xf numFmtId="0" fontId="15" fillId="4" borderId="22" xfId="0" applyFont="1" applyFill="1" applyBorder="1" applyAlignment="1">
      <alignment horizontal="center" vertical="center" shrinkToFit="1"/>
    </xf>
    <xf numFmtId="0" fontId="15" fillId="4" borderId="23" xfId="0" applyFont="1" applyFill="1" applyBorder="1" applyAlignment="1">
      <alignment horizontal="center" vertical="center" shrinkToFit="1"/>
    </xf>
    <xf numFmtId="0" fontId="15" fillId="4" borderId="24" xfId="0" applyFont="1" applyFill="1" applyBorder="1" applyAlignment="1">
      <alignment horizontal="center" vertical="center" shrinkToFit="1"/>
    </xf>
    <xf numFmtId="0" fontId="4" fillId="0" borderId="13" xfId="0" applyFont="1" applyBorder="1" applyAlignment="1">
      <alignment horizontal="left" vertical="center" shrinkToFit="1"/>
    </xf>
    <xf numFmtId="0" fontId="4" fillId="0" borderId="14" xfId="0" applyFont="1" applyBorder="1" applyAlignment="1">
      <alignment horizontal="left" vertical="center" shrinkToFit="1"/>
    </xf>
    <xf numFmtId="0" fontId="4" fillId="0" borderId="17" xfId="0" applyFont="1" applyBorder="1" applyAlignment="1">
      <alignment horizontal="left" vertical="center" shrinkToFit="1"/>
    </xf>
    <xf numFmtId="0" fontId="5" fillId="3" borderId="5" xfId="0" applyFont="1" applyFill="1" applyBorder="1" applyAlignment="1">
      <alignment horizontal="center" vertical="center"/>
    </xf>
    <xf numFmtId="0" fontId="7" fillId="3" borderId="22" xfId="0" applyFont="1" applyFill="1" applyBorder="1" applyAlignment="1">
      <alignment horizontal="center" vertical="center"/>
    </xf>
    <xf numFmtId="0" fontId="7" fillId="3" borderId="23" xfId="0" applyFont="1" applyFill="1" applyBorder="1" applyAlignment="1">
      <alignment horizontal="center" vertical="center"/>
    </xf>
    <xf numFmtId="0" fontId="7" fillId="3" borderId="24" xfId="0" applyFont="1" applyFill="1" applyBorder="1" applyAlignment="1">
      <alignment horizontal="center" vertical="center"/>
    </xf>
    <xf numFmtId="0" fontId="15" fillId="3" borderId="15" xfId="0" applyFont="1" applyFill="1" applyBorder="1" applyAlignment="1">
      <alignment horizontal="center" vertical="center"/>
    </xf>
    <xf numFmtId="0" fontId="15" fillId="3" borderId="16" xfId="0" applyFont="1" applyFill="1" applyBorder="1" applyAlignment="1">
      <alignment horizontal="center" vertical="center"/>
    </xf>
    <xf numFmtId="0" fontId="15" fillId="3" borderId="20" xfId="0" applyFont="1" applyFill="1" applyBorder="1" applyAlignment="1">
      <alignment horizontal="center" vertical="center"/>
    </xf>
    <xf numFmtId="0" fontId="15" fillId="3" borderId="39" xfId="0" applyFont="1" applyFill="1" applyBorder="1" applyAlignment="1">
      <alignment horizontal="center" vertical="center"/>
    </xf>
    <xf numFmtId="0" fontId="15" fillId="3" borderId="40" xfId="0" applyFont="1" applyFill="1" applyBorder="1" applyAlignment="1">
      <alignment horizontal="center" vertical="center"/>
    </xf>
    <xf numFmtId="0" fontId="15" fillId="3" borderId="7" xfId="0" applyFont="1" applyFill="1" applyBorder="1" applyAlignment="1">
      <alignment horizontal="center" vertical="center"/>
    </xf>
    <xf numFmtId="0" fontId="24" fillId="4" borderId="15" xfId="0" applyFont="1" applyFill="1" applyBorder="1">
      <alignment vertical="center"/>
    </xf>
    <xf numFmtId="0" fontId="4" fillId="0" borderId="39" xfId="0" applyFont="1" applyBorder="1">
      <alignment vertical="center"/>
    </xf>
    <xf numFmtId="0" fontId="4" fillId="0" borderId="40" xfId="0" applyFont="1" applyBorder="1">
      <alignment vertical="center"/>
    </xf>
    <xf numFmtId="0" fontId="4" fillId="0" borderId="7" xfId="0" applyFont="1" applyBorder="1">
      <alignment vertical="center"/>
    </xf>
    <xf numFmtId="31" fontId="3" fillId="0" borderId="47" xfId="0" applyNumberFormat="1" applyFont="1" applyBorder="1" applyAlignment="1">
      <alignment horizontal="center" vertical="center"/>
    </xf>
    <xf numFmtId="31" fontId="3" fillId="0" borderId="48" xfId="0" applyNumberFormat="1" applyFont="1" applyBorder="1" applyAlignment="1">
      <alignment horizontal="center" vertical="center"/>
    </xf>
    <xf numFmtId="31" fontId="3" fillId="0" borderId="49" xfId="0" applyNumberFormat="1" applyFont="1" applyBorder="1" applyAlignment="1">
      <alignment horizontal="center" vertical="center"/>
    </xf>
    <xf numFmtId="186" fontId="4" fillId="0" borderId="50" xfId="0" applyNumberFormat="1" applyFont="1" applyBorder="1" applyAlignment="1">
      <alignment horizontal="center" vertical="center"/>
    </xf>
    <xf numFmtId="178" fontId="6" fillId="4" borderId="50" xfId="0" applyNumberFormat="1" applyFont="1" applyFill="1" applyBorder="1" applyAlignment="1">
      <alignment horizontal="center" vertical="center"/>
    </xf>
    <xf numFmtId="0" fontId="5" fillId="3" borderId="15" xfId="0" applyFont="1" applyFill="1" applyBorder="1" applyAlignment="1">
      <alignment horizontal="center" vertical="center"/>
    </xf>
    <xf numFmtId="0" fontId="18" fillId="3" borderId="16" xfId="0" applyFont="1" applyFill="1" applyBorder="1" applyAlignment="1">
      <alignment horizontal="center" vertical="center"/>
    </xf>
    <xf numFmtId="0" fontId="18" fillId="3" borderId="20" xfId="0" applyFont="1" applyFill="1" applyBorder="1" applyAlignment="1">
      <alignment horizontal="center" vertical="center"/>
    </xf>
    <xf numFmtId="0" fontId="5" fillId="3" borderId="16" xfId="0" applyFont="1" applyFill="1" applyBorder="1" applyAlignment="1">
      <alignment horizontal="center" vertical="center"/>
    </xf>
    <xf numFmtId="0" fontId="5" fillId="3" borderId="20" xfId="0" applyFont="1" applyFill="1" applyBorder="1" applyAlignment="1">
      <alignment horizontal="center" vertical="center"/>
    </xf>
    <xf numFmtId="0" fontId="4" fillId="0" borderId="22" xfId="0" applyFont="1" applyBorder="1" applyAlignment="1">
      <alignment horizontal="center" vertical="center"/>
    </xf>
    <xf numFmtId="0" fontId="4" fillId="0" borderId="23" xfId="0" applyFont="1" applyBorder="1" applyAlignment="1">
      <alignment horizontal="center" vertical="center"/>
    </xf>
    <xf numFmtId="0" fontId="4" fillId="0" borderId="24" xfId="0" applyFont="1" applyBorder="1" applyAlignment="1">
      <alignment horizontal="center" vertical="center"/>
    </xf>
    <xf numFmtId="38" fontId="6" fillId="0" borderId="10" xfId="1" applyFont="1" applyFill="1" applyBorder="1" applyProtection="1">
      <alignment vertical="center"/>
    </xf>
    <xf numFmtId="38" fontId="6" fillId="0" borderId="11" xfId="1" applyFont="1" applyFill="1" applyBorder="1" applyProtection="1">
      <alignment vertical="center"/>
    </xf>
    <xf numFmtId="38" fontId="6" fillId="0" borderId="12" xfId="1" applyFont="1" applyFill="1" applyBorder="1" applyProtection="1">
      <alignment vertical="center"/>
    </xf>
    <xf numFmtId="38" fontId="6" fillId="0" borderId="9" xfId="1" applyFont="1" applyFill="1" applyBorder="1" applyProtection="1">
      <alignment vertical="center"/>
    </xf>
    <xf numFmtId="0" fontId="4" fillId="0" borderId="39" xfId="0" applyFont="1" applyBorder="1" applyAlignment="1">
      <alignment horizontal="center" vertical="center"/>
    </xf>
    <xf numFmtId="0" fontId="4" fillId="0" borderId="40" xfId="0" applyFont="1" applyBorder="1" applyAlignment="1">
      <alignment horizontal="center" vertical="center"/>
    </xf>
    <xf numFmtId="0" fontId="6" fillId="3" borderId="54" xfId="0" applyFont="1" applyFill="1" applyBorder="1">
      <alignment vertical="center"/>
    </xf>
    <xf numFmtId="0" fontId="6" fillId="3" borderId="52" xfId="0" applyFont="1" applyFill="1" applyBorder="1">
      <alignment vertical="center"/>
    </xf>
    <xf numFmtId="0" fontId="7" fillId="0" borderId="3" xfId="0" applyFont="1" applyBorder="1" applyAlignment="1">
      <alignment horizontal="left" vertical="center" shrinkToFit="1"/>
    </xf>
    <xf numFmtId="0" fontId="7" fillId="0" borderId="4" xfId="0" applyFont="1" applyBorder="1" applyAlignment="1">
      <alignment horizontal="left" vertical="center" shrinkToFit="1"/>
    </xf>
    <xf numFmtId="0" fontId="7" fillId="0" borderId="8" xfId="0" applyFont="1" applyBorder="1" applyAlignment="1">
      <alignment horizontal="left" vertical="center" shrinkToFit="1"/>
    </xf>
    <xf numFmtId="181" fontId="7" fillId="0" borderId="3" xfId="1" applyNumberFormat="1" applyFont="1" applyFill="1" applyBorder="1" applyAlignment="1" applyProtection="1">
      <alignment horizontal="right" vertical="center" shrinkToFit="1"/>
    </xf>
    <xf numFmtId="181" fontId="7" fillId="0" borderId="8" xfId="1" applyNumberFormat="1" applyFont="1" applyFill="1" applyBorder="1" applyAlignment="1" applyProtection="1">
      <alignment horizontal="right" vertical="center" shrinkToFit="1"/>
    </xf>
    <xf numFmtId="38" fontId="7" fillId="0" borderId="3" xfId="1" applyFont="1" applyFill="1" applyBorder="1" applyAlignment="1" applyProtection="1">
      <alignment horizontal="right" vertical="center" shrinkToFit="1"/>
    </xf>
    <xf numFmtId="38" fontId="7" fillId="0" borderId="4" xfId="1" applyFont="1" applyFill="1" applyBorder="1" applyAlignment="1" applyProtection="1">
      <alignment horizontal="right" vertical="center" shrinkToFit="1"/>
    </xf>
    <xf numFmtId="38" fontId="7" fillId="0" borderId="8" xfId="1" applyFont="1" applyFill="1" applyBorder="1" applyAlignment="1" applyProtection="1">
      <alignment horizontal="right" vertical="center" shrinkToFit="1"/>
    </xf>
    <xf numFmtId="176" fontId="7" fillId="0" borderId="3" xfId="0" applyNumberFormat="1" applyFont="1" applyBorder="1" applyAlignment="1">
      <alignment horizontal="right" vertical="center" shrinkToFit="1"/>
    </xf>
    <xf numFmtId="176" fontId="7" fillId="0" borderId="8" xfId="0" applyNumberFormat="1" applyFont="1" applyBorder="1" applyAlignment="1">
      <alignment horizontal="right" vertical="center" shrinkToFit="1"/>
    </xf>
    <xf numFmtId="180" fontId="32" fillId="5" borderId="3" xfId="1" applyNumberFormat="1" applyFont="1" applyFill="1" applyBorder="1" applyAlignment="1" applyProtection="1">
      <alignment horizontal="right" vertical="center"/>
    </xf>
    <xf numFmtId="180" fontId="32" fillId="5" borderId="4" xfId="1" applyNumberFormat="1" applyFont="1" applyFill="1" applyBorder="1" applyAlignment="1" applyProtection="1">
      <alignment horizontal="right" vertical="center"/>
    </xf>
    <xf numFmtId="180" fontId="32" fillId="5" borderId="8" xfId="1" applyNumberFormat="1" applyFont="1" applyFill="1" applyBorder="1" applyAlignment="1" applyProtection="1">
      <alignment horizontal="right" vertical="center"/>
    </xf>
    <xf numFmtId="0" fontId="5" fillId="3" borderId="22" xfId="0" applyFont="1" applyFill="1" applyBorder="1" applyAlignment="1">
      <alignment horizontal="center" vertical="center"/>
    </xf>
    <xf numFmtId="0" fontId="5" fillId="3" borderId="23" xfId="0" applyFont="1" applyFill="1" applyBorder="1" applyAlignment="1">
      <alignment horizontal="center" vertical="center"/>
    </xf>
    <xf numFmtId="0" fontId="5" fillId="3" borderId="24" xfId="0" applyFont="1" applyFill="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180" fontId="15" fillId="4" borderId="5" xfId="1" applyNumberFormat="1" applyFont="1" applyFill="1" applyBorder="1" applyAlignment="1" applyProtection="1">
      <alignment vertical="center" shrinkToFit="1"/>
    </xf>
    <xf numFmtId="0" fontId="13" fillId="3" borderId="3" xfId="0" applyFont="1" applyFill="1" applyBorder="1" applyAlignment="1">
      <alignment horizontal="center" vertical="center"/>
    </xf>
    <xf numFmtId="0" fontId="13" fillId="3" borderId="4" xfId="0" applyFont="1" applyFill="1" applyBorder="1" applyAlignment="1">
      <alignment horizontal="center" vertical="center"/>
    </xf>
    <xf numFmtId="0" fontId="13" fillId="3" borderId="8" xfId="0" applyFont="1" applyFill="1" applyBorder="1" applyAlignment="1">
      <alignment horizontal="center" vertical="center"/>
    </xf>
    <xf numFmtId="0" fontId="13" fillId="3" borderId="5" xfId="0" applyFont="1" applyFill="1" applyBorder="1" applyAlignment="1">
      <alignment horizontal="center" vertical="center"/>
    </xf>
    <xf numFmtId="0" fontId="7" fillId="3" borderId="18" xfId="0" applyFont="1" applyFill="1" applyBorder="1" applyAlignment="1">
      <alignment horizontal="center" vertical="center" wrapText="1"/>
    </xf>
    <xf numFmtId="0" fontId="7" fillId="3" borderId="0" xfId="0" applyFont="1" applyFill="1" applyAlignment="1">
      <alignment horizontal="center" vertical="center" wrapText="1"/>
    </xf>
    <xf numFmtId="0" fontId="7" fillId="3" borderId="19" xfId="0" applyFont="1" applyFill="1" applyBorder="1" applyAlignment="1">
      <alignment horizontal="center" vertical="center" wrapText="1"/>
    </xf>
    <xf numFmtId="0" fontId="7" fillId="3" borderId="10" xfId="0" applyFont="1" applyFill="1" applyBorder="1" applyAlignment="1">
      <alignment horizontal="center" vertical="center" wrapText="1"/>
    </xf>
    <xf numFmtId="0" fontId="7" fillId="3" borderId="11" xfId="0" applyFont="1" applyFill="1" applyBorder="1" applyAlignment="1">
      <alignment horizontal="center" vertical="center" wrapText="1"/>
    </xf>
    <xf numFmtId="0" fontId="7" fillId="3" borderId="12" xfId="0" applyFont="1" applyFill="1" applyBorder="1" applyAlignment="1">
      <alignment horizontal="center" vertical="center" wrapText="1"/>
    </xf>
    <xf numFmtId="0" fontId="7" fillId="0" borderId="0" xfId="0" applyFont="1" applyAlignment="1">
      <alignment horizontal="center" vertical="center" wrapText="1"/>
    </xf>
    <xf numFmtId="0" fontId="7" fillId="0" borderId="11" xfId="0" applyFont="1" applyBorder="1" applyAlignment="1">
      <alignment horizontal="center" vertical="center" wrapText="1"/>
    </xf>
    <xf numFmtId="0" fontId="7" fillId="3" borderId="3" xfId="0" applyFont="1" applyFill="1" applyBorder="1" applyAlignment="1">
      <alignment horizontal="center" vertical="center"/>
    </xf>
    <xf numFmtId="0" fontId="7" fillId="3" borderId="4" xfId="0" applyFont="1" applyFill="1" applyBorder="1" applyAlignment="1">
      <alignment horizontal="center" vertical="center"/>
    </xf>
    <xf numFmtId="0" fontId="7" fillId="3" borderId="8" xfId="0" applyFont="1" applyFill="1" applyBorder="1" applyAlignment="1">
      <alignment horizontal="center" vertical="center"/>
    </xf>
    <xf numFmtId="0" fontId="5" fillId="3" borderId="3" xfId="0" applyFont="1" applyFill="1" applyBorder="1" applyAlignment="1">
      <alignment horizontal="center" vertical="center"/>
    </xf>
    <xf numFmtId="0" fontId="5" fillId="3" borderId="4" xfId="0" applyFont="1" applyFill="1" applyBorder="1" applyAlignment="1">
      <alignment horizontal="center" vertical="center"/>
    </xf>
    <xf numFmtId="0" fontId="5" fillId="3" borderId="8" xfId="0" applyFont="1" applyFill="1" applyBorder="1" applyAlignment="1">
      <alignment horizontal="center" vertical="center"/>
    </xf>
    <xf numFmtId="0" fontId="8" fillId="11" borderId="3" xfId="0" applyFont="1" applyFill="1" applyBorder="1" applyAlignment="1">
      <alignment horizontal="center" vertical="center"/>
    </xf>
    <xf numFmtId="0" fontId="8" fillId="11" borderId="4" xfId="0" applyFont="1" applyFill="1" applyBorder="1" applyAlignment="1">
      <alignment horizontal="center" vertical="center"/>
    </xf>
    <xf numFmtId="0" fontId="8" fillId="11" borderId="8" xfId="0" applyFont="1" applyFill="1" applyBorder="1" applyAlignment="1">
      <alignment horizontal="center" vertical="center"/>
    </xf>
    <xf numFmtId="180" fontId="15" fillId="4" borderId="36" xfId="1" applyNumberFormat="1" applyFont="1" applyFill="1" applyBorder="1" applyAlignment="1">
      <alignment vertical="center" shrinkToFit="1"/>
    </xf>
    <xf numFmtId="56" fontId="7" fillId="0" borderId="31" xfId="0" applyNumberFormat="1" applyFont="1" applyBorder="1" applyAlignment="1">
      <alignment horizontal="left" vertical="center" shrinkToFit="1"/>
    </xf>
    <xf numFmtId="38" fontId="7" fillId="0" borderId="31" xfId="1" applyFont="1" applyFill="1" applyBorder="1" applyAlignment="1" applyProtection="1">
      <alignment horizontal="right" vertical="center" shrinkToFit="1"/>
    </xf>
    <xf numFmtId="38" fontId="7" fillId="0" borderId="32" xfId="1" applyFont="1" applyFill="1" applyBorder="1" applyAlignment="1" applyProtection="1">
      <alignment horizontal="right" vertical="center" shrinkToFit="1"/>
    </xf>
    <xf numFmtId="38" fontId="7" fillId="0" borderId="33" xfId="1" applyFont="1" applyFill="1" applyBorder="1" applyAlignment="1" applyProtection="1">
      <alignment horizontal="right" vertical="center" shrinkToFit="1"/>
    </xf>
    <xf numFmtId="0" fontId="5" fillId="3" borderId="11" xfId="0" applyFont="1" applyFill="1" applyBorder="1" applyAlignment="1">
      <alignment horizontal="center" vertical="center"/>
    </xf>
    <xf numFmtId="0" fontId="5" fillId="3" borderId="12" xfId="0" applyFont="1" applyFill="1" applyBorder="1" applyAlignment="1">
      <alignment horizontal="center" vertical="center"/>
    </xf>
    <xf numFmtId="0" fontId="13" fillId="3" borderId="9" xfId="0" applyFont="1" applyFill="1" applyBorder="1" applyAlignment="1">
      <alignment horizontal="center" vertical="center"/>
    </xf>
    <xf numFmtId="56" fontId="7" fillId="0" borderId="25" xfId="0" applyNumberFormat="1" applyFont="1" applyBorder="1" applyAlignment="1">
      <alignment horizontal="left" vertical="center" shrinkToFit="1"/>
    </xf>
    <xf numFmtId="0" fontId="20" fillId="0" borderId="0" xfId="0" applyFont="1" applyAlignment="1">
      <alignment horizontal="center" vertical="center" wrapText="1"/>
    </xf>
    <xf numFmtId="0" fontId="20" fillId="0" borderId="11" xfId="0" applyFont="1" applyBorder="1" applyAlignment="1">
      <alignment horizontal="center" vertical="center" wrapText="1"/>
    </xf>
    <xf numFmtId="0" fontId="25" fillId="0" borderId="0" xfId="0" applyFont="1" applyAlignment="1">
      <alignment horizontal="center" vertical="center"/>
    </xf>
    <xf numFmtId="0" fontId="25" fillId="0" borderId="19" xfId="0" applyFont="1" applyBorder="1" applyAlignment="1">
      <alignment horizontal="center" vertical="center"/>
    </xf>
    <xf numFmtId="0" fontId="25" fillId="0" borderId="11" xfId="0" applyFont="1" applyBorder="1" applyAlignment="1">
      <alignment horizontal="center" vertical="center"/>
    </xf>
    <xf numFmtId="0" fontId="25" fillId="0" borderId="12" xfId="0" applyFont="1" applyBorder="1" applyAlignment="1">
      <alignment horizontal="center" vertical="center"/>
    </xf>
    <xf numFmtId="0" fontId="11" fillId="0" borderId="1" xfId="0" applyFont="1" applyBorder="1" applyAlignment="1">
      <alignment horizontal="center" vertical="center"/>
    </xf>
    <xf numFmtId="0" fontId="11" fillId="0" borderId="2" xfId="0" applyFont="1" applyBorder="1" applyAlignment="1">
      <alignment horizontal="center" vertical="center"/>
    </xf>
    <xf numFmtId="0" fontId="11" fillId="0" borderId="29" xfId="0" applyFont="1" applyBorder="1" applyAlignment="1">
      <alignment horizontal="center" vertical="center"/>
    </xf>
    <xf numFmtId="185" fontId="4" fillId="0" borderId="22" xfId="0" applyNumberFormat="1" applyFont="1" applyBorder="1" applyAlignment="1" applyProtection="1">
      <alignment horizontal="center" vertical="center" shrinkToFit="1"/>
      <protection hidden="1"/>
    </xf>
    <xf numFmtId="185" fontId="4" fillId="0" borderId="23" xfId="0" applyNumberFormat="1" applyFont="1" applyBorder="1" applyAlignment="1" applyProtection="1">
      <alignment horizontal="center" vertical="center" shrinkToFit="1"/>
      <protection hidden="1"/>
    </xf>
    <xf numFmtId="185" fontId="4" fillId="0" borderId="24" xfId="0" applyNumberFormat="1" applyFont="1" applyBorder="1" applyAlignment="1" applyProtection="1">
      <alignment horizontal="center" vertical="center" shrinkToFit="1"/>
      <protection hidden="1"/>
    </xf>
    <xf numFmtId="0" fontId="15" fillId="3" borderId="22" xfId="0" applyFont="1" applyFill="1" applyBorder="1" applyAlignment="1">
      <alignment horizontal="center" vertical="center" shrinkToFit="1"/>
    </xf>
    <xf numFmtId="0" fontId="15" fillId="3" borderId="23" xfId="0" applyFont="1" applyFill="1" applyBorder="1" applyAlignment="1">
      <alignment horizontal="center" vertical="center" shrinkToFit="1"/>
    </xf>
    <xf numFmtId="0" fontId="15" fillId="3" borderId="24" xfId="0" applyFont="1" applyFill="1" applyBorder="1" applyAlignment="1">
      <alignment horizontal="center" vertical="center" shrinkToFit="1"/>
    </xf>
    <xf numFmtId="56" fontId="7" fillId="0" borderId="3" xfId="0" applyNumberFormat="1" applyFont="1" applyBorder="1" applyAlignment="1">
      <alignment horizontal="left" vertical="center" shrinkToFit="1"/>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4" fillId="0" borderId="40" xfId="0" applyFont="1" applyBorder="1" applyAlignment="1">
      <alignment horizontal="left" vertical="center"/>
    </xf>
    <xf numFmtId="0" fontId="4" fillId="0" borderId="7" xfId="0" applyFont="1" applyBorder="1" applyAlignment="1">
      <alignment horizontal="left" vertical="center"/>
    </xf>
    <xf numFmtId="0" fontId="14" fillId="3" borderId="16" xfId="0" applyFont="1" applyFill="1" applyBorder="1" applyAlignment="1">
      <alignment horizontal="center" vertical="center"/>
    </xf>
    <xf numFmtId="0" fontId="14" fillId="3" borderId="20" xfId="0" applyFont="1" applyFill="1" applyBorder="1" applyAlignment="1">
      <alignment horizontal="center" vertical="center"/>
    </xf>
    <xf numFmtId="0" fontId="14" fillId="3" borderId="39" xfId="0" applyFont="1" applyFill="1" applyBorder="1" applyAlignment="1">
      <alignment horizontal="center" vertical="center"/>
    </xf>
    <xf numFmtId="0" fontId="14" fillId="3" borderId="40" xfId="0" applyFont="1" applyFill="1" applyBorder="1" applyAlignment="1">
      <alignment horizontal="center" vertical="center"/>
    </xf>
    <xf numFmtId="0" fontId="14" fillId="3" borderId="7" xfId="0" applyFont="1" applyFill="1" applyBorder="1" applyAlignment="1">
      <alignment horizontal="center" vertical="center"/>
    </xf>
    <xf numFmtId="180" fontId="15" fillId="4" borderId="27" xfId="1" applyNumberFormat="1" applyFont="1" applyFill="1" applyBorder="1" applyAlignment="1" applyProtection="1">
      <alignment vertical="center" shrinkToFit="1"/>
    </xf>
    <xf numFmtId="180" fontId="15" fillId="4" borderId="30" xfId="1" applyNumberFormat="1" applyFont="1" applyFill="1" applyBorder="1" applyAlignment="1" applyProtection="1">
      <alignment vertical="center" shrinkToFit="1"/>
    </xf>
    <xf numFmtId="0" fontId="0" fillId="0" borderId="22" xfId="0" applyBorder="1" applyAlignment="1">
      <alignment horizontal="center" vertical="center"/>
    </xf>
    <xf numFmtId="0" fontId="0" fillId="0" borderId="24" xfId="0" applyBorder="1" applyAlignment="1">
      <alignment horizontal="center" vertical="center"/>
    </xf>
    <xf numFmtId="58" fontId="34" fillId="0" borderId="22" xfId="0" applyNumberFormat="1" applyFont="1" applyBorder="1" applyAlignment="1">
      <alignment horizontal="center" vertical="center"/>
    </xf>
    <xf numFmtId="58" fontId="34" fillId="0" borderId="24" xfId="0" applyNumberFormat="1" applyFont="1" applyBorder="1" applyAlignment="1">
      <alignment horizontal="center" vertical="center"/>
    </xf>
  </cellXfs>
  <cellStyles count="2">
    <cellStyle name="桁区切り" xfId="1" builtinId="6"/>
    <cellStyle name="標準" xfId="0" builtinId="0"/>
  </cellStyles>
  <dxfs count="8">
    <dxf>
      <numFmt numFmtId="180" formatCode="#,##0;[Red]\▲#,##0"/>
    </dxf>
    <dxf>
      <numFmt numFmtId="180" formatCode="#,##0;[Red]\▲#,##0"/>
    </dxf>
    <dxf>
      <font>
        <color rgb="FF0000FF"/>
      </font>
    </dxf>
    <dxf>
      <font>
        <b val="0"/>
        <i val="0"/>
        <color rgb="FFFF0000"/>
      </font>
    </dxf>
    <dxf>
      <numFmt numFmtId="180" formatCode="#,##0;[Red]\▲#,##0"/>
    </dxf>
    <dxf>
      <font>
        <color rgb="FF0000FF"/>
      </font>
    </dxf>
    <dxf>
      <font>
        <b val="0"/>
        <i val="0"/>
        <color rgb="FFFF0000"/>
      </font>
    </dxf>
    <dxf>
      <numFmt numFmtId="180" formatCode="#,##0;[Red]\▲#,##0"/>
    </dxf>
  </dxfs>
  <tableStyles count="0" defaultTableStyle="TableStyleMedium2" defaultPivotStyle="PivotStyleLight16"/>
  <colors>
    <mruColors>
      <color rgb="FF4BD0FF"/>
      <color rgb="FF8BFFFF"/>
      <color rgb="FFCCFFFF"/>
      <color rgb="FFA7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Radio" firstButton="1" fmlaLink="$AI$21" lockText="1" noThreeD="1"/>
</file>

<file path=xl/ctrlProps/ctrlProp2.xml><?xml version="1.0" encoding="utf-8"?>
<formControlPr xmlns="http://schemas.microsoft.com/office/spreadsheetml/2009/9/main" objectType="Radio" checked="Checked" lockText="1" noThreeD="1"/>
</file>

<file path=xl/ctrlProps/ctrlProp3.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firstButton="1" fmlaLink="$AI$21" lockText="1" noThreeD="1"/>
</file>

<file path=xl/ctrlProps/ctrlProp5.xml><?xml version="1.0" encoding="utf-8"?>
<formControlPr xmlns="http://schemas.microsoft.com/office/spreadsheetml/2009/9/main" objectType="Radio" checked="Checked" lockText="1" noThreeD="1"/>
</file>

<file path=xl/ctrlProps/ctrlProp6.xml><?xml version="1.0" encoding="utf-8"?>
<formControlPr xmlns="http://schemas.microsoft.com/office/spreadsheetml/2009/9/main" objectType="Radio"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xdr:from>
      <xdr:col>0</xdr:col>
      <xdr:colOff>76201</xdr:colOff>
      <xdr:row>28</xdr:row>
      <xdr:rowOff>85725</xdr:rowOff>
    </xdr:from>
    <xdr:to>
      <xdr:col>13</xdr:col>
      <xdr:colOff>19050</xdr:colOff>
      <xdr:row>30</xdr:row>
      <xdr:rowOff>124652</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76201" y="5600700"/>
          <a:ext cx="3600449" cy="381827"/>
        </a:xfrm>
        <a:prstGeom prst="rect">
          <a:avLst/>
        </a:prstGeom>
        <a:noFill/>
        <a:ln w="6350">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ysClr val="windowText" lastClr="000000"/>
              </a:solidFill>
            </a:rPr>
            <a:t>　　　</a:t>
          </a:r>
          <a:r>
            <a:rPr kumimoji="1" lang="ja-JP" altLang="en-US" sz="1050" b="1">
              <a:solidFill>
                <a:sysClr val="windowText" lastClr="000000"/>
              </a:solidFill>
              <a:latin typeface="ＭＳ ゴシック" panose="020B0609070205080204" pitchFamily="49" charset="-128"/>
              <a:ea typeface="ＭＳ ゴシック" panose="020B0609070205080204" pitchFamily="49" charset="-128"/>
            </a:rPr>
            <a:t>日本住宅パネル工業協同組合　指定請求書</a:t>
          </a:r>
          <a:endParaRPr kumimoji="1" lang="en-US" altLang="ja-JP" sz="1050" b="1">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editAs="oneCell">
    <xdr:from>
      <xdr:col>1</xdr:col>
      <xdr:colOff>47625</xdr:colOff>
      <xdr:row>28</xdr:row>
      <xdr:rowOff>95250</xdr:rowOff>
    </xdr:from>
    <xdr:to>
      <xdr:col>1</xdr:col>
      <xdr:colOff>342900</xdr:colOff>
      <xdr:row>30</xdr:row>
      <xdr:rowOff>66675</xdr:rowOff>
    </xdr:to>
    <xdr:pic>
      <xdr:nvPicPr>
        <xdr:cNvPr id="3" name="Picture 4" hidden="1">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3350" y="5610225"/>
          <a:ext cx="29527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20</xdr:col>
          <xdr:colOff>28575</xdr:colOff>
          <xdr:row>20</xdr:row>
          <xdr:rowOff>66675</xdr:rowOff>
        </xdr:from>
        <xdr:to>
          <xdr:col>28</xdr:col>
          <xdr:colOff>9525</xdr:colOff>
          <xdr:row>21</xdr:row>
          <xdr:rowOff>123825</xdr:rowOff>
        </xdr:to>
        <xdr:grpSp>
          <xdr:nvGrpSpPr>
            <xdr:cNvPr id="4" name="グループ化 3">
              <a:extLst>
                <a:ext uri="{FF2B5EF4-FFF2-40B4-BE49-F238E27FC236}">
                  <a16:creationId xmlns:a16="http://schemas.microsoft.com/office/drawing/2014/main" id="{00000000-0008-0000-0000-000004000000}"/>
                </a:ext>
              </a:extLst>
            </xdr:cNvPr>
            <xdr:cNvGrpSpPr/>
          </xdr:nvGrpSpPr>
          <xdr:grpSpPr>
            <a:xfrm>
              <a:off x="5162550" y="3981450"/>
              <a:ext cx="1695450" cy="257175"/>
              <a:chOff x="5154204" y="3634978"/>
              <a:chExt cx="1546620" cy="235744"/>
            </a:xfrm>
          </xdr:grpSpPr>
          <xdr:sp macro="" textlink="">
            <xdr:nvSpPr>
              <xdr:cNvPr id="4097" name="Option Button 1" hidden="1">
                <a:extLst>
                  <a:ext uri="{63B3BB69-23CF-44E3-9099-C40C66FF867C}">
                    <a14:compatExt spid="_x0000_s4097"/>
                  </a:ext>
                  <a:ext uri="{FF2B5EF4-FFF2-40B4-BE49-F238E27FC236}">
                    <a16:creationId xmlns:a16="http://schemas.microsoft.com/office/drawing/2014/main" id="{00000000-0008-0000-0000-000001100000}"/>
                  </a:ext>
                </a:extLst>
              </xdr:cNvPr>
              <xdr:cNvSpPr/>
            </xdr:nvSpPr>
            <xdr:spPr bwMode="auto">
              <a:xfrm>
                <a:off x="5650706" y="3634978"/>
                <a:ext cx="498872" cy="23574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当座</a:t>
                </a:r>
              </a:p>
            </xdr:txBody>
          </xdr:sp>
          <xdr:sp macro="" textlink="">
            <xdr:nvSpPr>
              <xdr:cNvPr id="4098" name="Option Button 2" hidden="1">
                <a:extLst>
                  <a:ext uri="{63B3BB69-23CF-44E3-9099-C40C66FF867C}">
                    <a14:compatExt spid="_x0000_s4098"/>
                  </a:ext>
                  <a:ext uri="{FF2B5EF4-FFF2-40B4-BE49-F238E27FC236}">
                    <a16:creationId xmlns:a16="http://schemas.microsoft.com/office/drawing/2014/main" id="{00000000-0008-0000-0000-000002100000}"/>
                  </a:ext>
                </a:extLst>
              </xdr:cNvPr>
              <xdr:cNvSpPr/>
            </xdr:nvSpPr>
            <xdr:spPr bwMode="auto">
              <a:xfrm>
                <a:off x="5154204" y="3654028"/>
                <a:ext cx="536971" cy="20716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普通</a:t>
                </a:r>
              </a:p>
            </xdr:txBody>
          </xdr:sp>
          <xdr:sp macro="" textlink="">
            <xdr:nvSpPr>
              <xdr:cNvPr id="4099" name="Option Button 3" hidden="1">
                <a:extLst>
                  <a:ext uri="{63B3BB69-23CF-44E3-9099-C40C66FF867C}">
                    <a14:compatExt spid="_x0000_s4099"/>
                  </a:ext>
                  <a:ext uri="{FF2B5EF4-FFF2-40B4-BE49-F238E27FC236}">
                    <a16:creationId xmlns:a16="http://schemas.microsoft.com/office/drawing/2014/main" id="{00000000-0008-0000-0000-000003100000}"/>
                  </a:ext>
                </a:extLst>
              </xdr:cNvPr>
              <xdr:cNvSpPr/>
            </xdr:nvSpPr>
            <xdr:spPr bwMode="auto">
              <a:xfrm>
                <a:off x="6130514" y="3634978"/>
                <a:ext cx="570310" cy="23574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grpSp>
        <xdr:clientData fLocksWithSheet="0"/>
      </xdr:twoCellAnchor>
    </mc:Choice>
    <mc:Fallback/>
  </mc:AlternateContent>
  <xdr:oneCellAnchor>
    <xdr:from>
      <xdr:col>1</xdr:col>
      <xdr:colOff>85725</xdr:colOff>
      <xdr:row>28</xdr:row>
      <xdr:rowOff>114300</xdr:rowOff>
    </xdr:from>
    <xdr:ext cx="288000" cy="288000"/>
    <xdr:pic>
      <xdr:nvPicPr>
        <xdr:cNvPr id="5" name="Picture 4">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1450" y="5629275"/>
          <a:ext cx="288000" cy="288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2.xml><?xml version="1.0" encoding="utf-8"?>
<xdr:wsDr xmlns:xdr="http://schemas.openxmlformats.org/drawingml/2006/spreadsheetDrawing" xmlns:a="http://schemas.openxmlformats.org/drawingml/2006/main">
  <xdr:twoCellAnchor>
    <xdr:from>
      <xdr:col>0</xdr:col>
      <xdr:colOff>76201</xdr:colOff>
      <xdr:row>28</xdr:row>
      <xdr:rowOff>85725</xdr:rowOff>
    </xdr:from>
    <xdr:to>
      <xdr:col>13</xdr:col>
      <xdr:colOff>19050</xdr:colOff>
      <xdr:row>30</xdr:row>
      <xdr:rowOff>124652</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76201" y="5600700"/>
          <a:ext cx="3600449" cy="381827"/>
        </a:xfrm>
        <a:prstGeom prst="rect">
          <a:avLst/>
        </a:prstGeom>
        <a:noFill/>
        <a:ln w="6350">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ysClr val="windowText" lastClr="000000"/>
              </a:solidFill>
            </a:rPr>
            <a:t>　　　</a:t>
          </a:r>
          <a:r>
            <a:rPr kumimoji="1" lang="ja-JP" altLang="en-US" sz="1050" b="1">
              <a:solidFill>
                <a:sysClr val="windowText" lastClr="000000"/>
              </a:solidFill>
              <a:latin typeface="ＭＳ ゴシック" panose="020B0609070205080204" pitchFamily="49" charset="-128"/>
              <a:ea typeface="ＭＳ ゴシック" panose="020B0609070205080204" pitchFamily="49" charset="-128"/>
            </a:rPr>
            <a:t>日本住宅パネル工業協同組合　指定請求書</a:t>
          </a:r>
          <a:endParaRPr kumimoji="1" lang="en-US" altLang="ja-JP" sz="1050" b="1">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editAs="oneCell">
    <xdr:from>
      <xdr:col>1</xdr:col>
      <xdr:colOff>47625</xdr:colOff>
      <xdr:row>28</xdr:row>
      <xdr:rowOff>95250</xdr:rowOff>
    </xdr:from>
    <xdr:to>
      <xdr:col>1</xdr:col>
      <xdr:colOff>342900</xdr:colOff>
      <xdr:row>30</xdr:row>
      <xdr:rowOff>66675</xdr:rowOff>
    </xdr:to>
    <xdr:pic>
      <xdr:nvPicPr>
        <xdr:cNvPr id="4" name="Picture 4" hidden="1">
          <a:extLst>
            <a:ext uri="{FF2B5EF4-FFF2-40B4-BE49-F238E27FC236}">
              <a16:creationId xmlns:a16="http://schemas.microsoft.com/office/drawing/2014/main" id="{00000000-0008-0000-01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3350" y="4876800"/>
          <a:ext cx="29527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20</xdr:col>
          <xdr:colOff>28575</xdr:colOff>
          <xdr:row>20</xdr:row>
          <xdr:rowOff>66675</xdr:rowOff>
        </xdr:from>
        <xdr:to>
          <xdr:col>28</xdr:col>
          <xdr:colOff>9525</xdr:colOff>
          <xdr:row>21</xdr:row>
          <xdr:rowOff>123825</xdr:rowOff>
        </xdr:to>
        <xdr:grpSp>
          <xdr:nvGrpSpPr>
            <xdr:cNvPr id="3" name="グループ化 2">
              <a:extLst>
                <a:ext uri="{FF2B5EF4-FFF2-40B4-BE49-F238E27FC236}">
                  <a16:creationId xmlns:a16="http://schemas.microsoft.com/office/drawing/2014/main" id="{00000000-0008-0000-0100-000003000000}"/>
                </a:ext>
              </a:extLst>
            </xdr:cNvPr>
            <xdr:cNvGrpSpPr/>
          </xdr:nvGrpSpPr>
          <xdr:grpSpPr>
            <a:xfrm>
              <a:off x="5162550" y="3981450"/>
              <a:ext cx="1695450" cy="257175"/>
              <a:chOff x="5154204" y="3634978"/>
              <a:chExt cx="1546620" cy="235744"/>
            </a:xfrm>
          </xdr:grpSpPr>
          <xdr:sp macro="" textlink="">
            <xdr:nvSpPr>
              <xdr:cNvPr id="1028" name="Option Button 4" hidden="1">
                <a:extLst>
                  <a:ext uri="{63B3BB69-23CF-44E3-9099-C40C66FF867C}">
                    <a14:compatExt spid="_x0000_s1028"/>
                  </a:ext>
                  <a:ext uri="{FF2B5EF4-FFF2-40B4-BE49-F238E27FC236}">
                    <a16:creationId xmlns:a16="http://schemas.microsoft.com/office/drawing/2014/main" id="{00000000-0008-0000-0100-000004040000}"/>
                  </a:ext>
                </a:extLst>
              </xdr:cNvPr>
              <xdr:cNvSpPr/>
            </xdr:nvSpPr>
            <xdr:spPr bwMode="auto">
              <a:xfrm>
                <a:off x="5650706" y="3634978"/>
                <a:ext cx="498872" cy="23574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当座</a:t>
                </a:r>
              </a:p>
            </xdr:txBody>
          </xdr:sp>
          <xdr:sp macro="" textlink="">
            <xdr:nvSpPr>
              <xdr:cNvPr id="1029" name="Option Button 5" hidden="1">
                <a:extLst>
                  <a:ext uri="{63B3BB69-23CF-44E3-9099-C40C66FF867C}">
                    <a14:compatExt spid="_x0000_s1029"/>
                  </a:ext>
                  <a:ext uri="{FF2B5EF4-FFF2-40B4-BE49-F238E27FC236}">
                    <a16:creationId xmlns:a16="http://schemas.microsoft.com/office/drawing/2014/main" id="{00000000-0008-0000-0100-000005040000}"/>
                  </a:ext>
                </a:extLst>
              </xdr:cNvPr>
              <xdr:cNvSpPr/>
            </xdr:nvSpPr>
            <xdr:spPr bwMode="auto">
              <a:xfrm>
                <a:off x="5154204" y="3654028"/>
                <a:ext cx="536971" cy="20716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普通</a:t>
                </a:r>
              </a:p>
            </xdr:txBody>
          </xdr:sp>
          <xdr:sp macro="" textlink="">
            <xdr:nvSpPr>
              <xdr:cNvPr id="1030" name="Option Button 6" hidden="1">
                <a:extLst>
                  <a:ext uri="{63B3BB69-23CF-44E3-9099-C40C66FF867C}">
                    <a14:compatExt spid="_x0000_s1030"/>
                  </a:ext>
                  <a:ext uri="{FF2B5EF4-FFF2-40B4-BE49-F238E27FC236}">
                    <a16:creationId xmlns:a16="http://schemas.microsoft.com/office/drawing/2014/main" id="{00000000-0008-0000-0100-000006040000}"/>
                  </a:ext>
                </a:extLst>
              </xdr:cNvPr>
              <xdr:cNvSpPr/>
            </xdr:nvSpPr>
            <xdr:spPr bwMode="auto">
              <a:xfrm>
                <a:off x="6130514" y="3634978"/>
                <a:ext cx="570310" cy="23574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grpSp>
        <xdr:clientData fLocksWithSheet="0"/>
      </xdr:twoCellAnchor>
    </mc:Choice>
    <mc:Fallback/>
  </mc:AlternateContent>
  <xdr:oneCellAnchor>
    <xdr:from>
      <xdr:col>1</xdr:col>
      <xdr:colOff>85725</xdr:colOff>
      <xdr:row>28</xdr:row>
      <xdr:rowOff>114300</xdr:rowOff>
    </xdr:from>
    <xdr:ext cx="288000" cy="288000"/>
    <xdr:pic>
      <xdr:nvPicPr>
        <xdr:cNvPr id="5" name="Picture 4">
          <a:extLst>
            <a:ext uri="{FF2B5EF4-FFF2-40B4-BE49-F238E27FC236}">
              <a16:creationId xmlns:a16="http://schemas.microsoft.com/office/drawing/2014/main" id="{00000000-0008-0000-01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1450" y="5629275"/>
          <a:ext cx="288000" cy="288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3.xml><?xml version="1.0" encoding="utf-8"?>
<xdr:wsDr xmlns:xdr="http://schemas.openxmlformats.org/drawingml/2006/spreadsheetDrawing" xmlns:a="http://schemas.openxmlformats.org/drawingml/2006/main">
  <xdr:twoCellAnchor>
    <xdr:from>
      <xdr:col>0</xdr:col>
      <xdr:colOff>76201</xdr:colOff>
      <xdr:row>63</xdr:row>
      <xdr:rowOff>60325</xdr:rowOff>
    </xdr:from>
    <xdr:to>
      <xdr:col>9</xdr:col>
      <xdr:colOff>327301</xdr:colOff>
      <xdr:row>65</xdr:row>
      <xdr:rowOff>99252</xdr:rowOff>
    </xdr:to>
    <xdr:sp macro="" textlink="">
      <xdr:nvSpPr>
        <xdr:cNvPr id="6" name="正方形/長方形 5">
          <a:extLst>
            <a:ext uri="{FF2B5EF4-FFF2-40B4-BE49-F238E27FC236}">
              <a16:creationId xmlns:a16="http://schemas.microsoft.com/office/drawing/2014/main" id="{00000000-0008-0000-0200-000006000000}"/>
            </a:ext>
          </a:extLst>
        </xdr:cNvPr>
        <xdr:cNvSpPr/>
      </xdr:nvSpPr>
      <xdr:spPr>
        <a:xfrm>
          <a:off x="76201" y="11518900"/>
          <a:ext cx="2880000" cy="381827"/>
        </a:xfrm>
        <a:prstGeom prst="rect">
          <a:avLst/>
        </a:prstGeom>
        <a:noFill/>
        <a:ln w="6350">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ysClr val="windowText" lastClr="000000"/>
              </a:solidFill>
            </a:rPr>
            <a:t>　　</a:t>
          </a:r>
          <a:r>
            <a:rPr kumimoji="1" lang="ja-JP" altLang="en-US" sz="1150">
              <a:solidFill>
                <a:sysClr val="windowText" lastClr="000000"/>
              </a:solidFill>
            </a:rPr>
            <a:t>　</a:t>
          </a:r>
          <a:r>
            <a:rPr kumimoji="1" lang="ja-JP" altLang="en-US" sz="1150" b="1">
              <a:solidFill>
                <a:sysClr val="windowText" lastClr="000000"/>
              </a:solidFill>
              <a:latin typeface="ＭＳ ゴシック" panose="020B0609070205080204" pitchFamily="49" charset="-128"/>
              <a:ea typeface="ＭＳ ゴシック" panose="020B0609070205080204" pitchFamily="49" charset="-128"/>
            </a:rPr>
            <a:t>日本住宅パネル工業協同組合　</a:t>
          </a:r>
          <a:endParaRPr kumimoji="1" lang="en-US" altLang="ja-JP" sz="1150" b="1">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oneCellAnchor>
    <xdr:from>
      <xdr:col>1</xdr:col>
      <xdr:colOff>47625</xdr:colOff>
      <xdr:row>62</xdr:row>
      <xdr:rowOff>114300</xdr:rowOff>
    </xdr:from>
    <xdr:ext cx="324000" cy="324000"/>
    <xdr:pic>
      <xdr:nvPicPr>
        <xdr:cNvPr id="7" name="Picture 4">
          <a:extLst>
            <a:ext uri="{FF2B5EF4-FFF2-40B4-BE49-F238E27FC236}">
              <a16:creationId xmlns:a16="http://schemas.microsoft.com/office/drawing/2014/main" id="{00000000-0008-0000-02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3350" y="11468100"/>
          <a:ext cx="324000" cy="324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mc:AlternateContent xmlns:mc="http://schemas.openxmlformats.org/markup-compatibility/2006">
    <mc:Choice xmlns:a14="http://schemas.microsoft.com/office/drawing/2010/main" Requires="a14">
      <xdr:twoCellAnchor editAs="oneCell">
        <xdr:from>
          <xdr:col>20</xdr:col>
          <xdr:colOff>152400</xdr:colOff>
          <xdr:row>62</xdr:row>
          <xdr:rowOff>146050</xdr:rowOff>
        </xdr:from>
        <xdr:to>
          <xdr:col>31</xdr:col>
          <xdr:colOff>254025</xdr:colOff>
          <xdr:row>65</xdr:row>
          <xdr:rowOff>99700</xdr:rowOff>
        </xdr:to>
        <xdr:pic>
          <xdr:nvPicPr>
            <xdr:cNvPr id="10" name="図 9">
              <a:extLst>
                <a:ext uri="{FF2B5EF4-FFF2-40B4-BE49-F238E27FC236}">
                  <a16:creationId xmlns:a16="http://schemas.microsoft.com/office/drawing/2014/main" id="{00000000-0008-0000-0200-00000A000000}"/>
                </a:ext>
              </a:extLst>
            </xdr:cNvPr>
            <xdr:cNvPicPr>
              <a:picLocks noChangeArrowheads="1"/>
              <a:extLst>
                <a:ext uri="{84589F7E-364E-4C9E-8A38-B11213B215E9}">
                  <a14:cameraTool cellRange="Sheet1!$B$7:$F$7" spid="_x0000_s2361"/>
                </a:ext>
              </a:extLst>
            </xdr:cNvPicPr>
          </xdr:nvPicPr>
          <xdr:blipFill>
            <a:blip xmlns:r="http://schemas.openxmlformats.org/officeDocument/2006/relationships" r:embed="rId2"/>
            <a:srcRect/>
            <a:stretch>
              <a:fillRect/>
            </a:stretch>
          </xdr:blipFill>
          <xdr:spPr bwMode="auto">
            <a:xfrm>
              <a:off x="5286375" y="11499850"/>
              <a:ext cx="2340000" cy="468000"/>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twoCellAnchor>
    </mc:Choice>
    <mc:Fallback/>
  </mc:AlternateContent>
  <xdr:twoCellAnchor>
    <xdr:from>
      <xdr:col>0</xdr:col>
      <xdr:colOff>76201</xdr:colOff>
      <xdr:row>29</xdr:row>
      <xdr:rowOff>60325</xdr:rowOff>
    </xdr:from>
    <xdr:to>
      <xdr:col>9</xdr:col>
      <xdr:colOff>327301</xdr:colOff>
      <xdr:row>31</xdr:row>
      <xdr:rowOff>99252</xdr:rowOff>
    </xdr:to>
    <xdr:sp macro="" textlink="">
      <xdr:nvSpPr>
        <xdr:cNvPr id="16" name="正方形/長方形 15">
          <a:extLst>
            <a:ext uri="{FF2B5EF4-FFF2-40B4-BE49-F238E27FC236}">
              <a16:creationId xmlns:a16="http://schemas.microsoft.com/office/drawing/2014/main" id="{00000000-0008-0000-0200-000010000000}"/>
            </a:ext>
          </a:extLst>
        </xdr:cNvPr>
        <xdr:cNvSpPr/>
      </xdr:nvSpPr>
      <xdr:spPr>
        <a:xfrm>
          <a:off x="76201" y="5156200"/>
          <a:ext cx="2880000" cy="381827"/>
        </a:xfrm>
        <a:prstGeom prst="rect">
          <a:avLst/>
        </a:prstGeom>
        <a:noFill/>
        <a:ln w="6350">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ysClr val="windowText" lastClr="000000"/>
              </a:solidFill>
            </a:rPr>
            <a:t>　　</a:t>
          </a:r>
          <a:r>
            <a:rPr kumimoji="1" lang="ja-JP" altLang="en-US" sz="1150">
              <a:solidFill>
                <a:sysClr val="windowText" lastClr="000000"/>
              </a:solidFill>
            </a:rPr>
            <a:t>　</a:t>
          </a:r>
          <a:r>
            <a:rPr kumimoji="1" lang="ja-JP" altLang="en-US" sz="1150" b="1">
              <a:solidFill>
                <a:sysClr val="windowText" lastClr="000000"/>
              </a:solidFill>
              <a:latin typeface="ＭＳ ゴシック" panose="020B0609070205080204" pitchFamily="49" charset="-128"/>
              <a:ea typeface="ＭＳ ゴシック" panose="020B0609070205080204" pitchFamily="49" charset="-128"/>
            </a:rPr>
            <a:t>日本住宅パネル工業協同組合</a:t>
          </a:r>
          <a:endParaRPr kumimoji="1" lang="en-US" altLang="ja-JP" sz="1150" b="1">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mc:AlternateContent xmlns:mc="http://schemas.openxmlformats.org/markup-compatibility/2006">
    <mc:Choice xmlns:a14="http://schemas.microsoft.com/office/drawing/2010/main" Requires="a14">
      <xdr:twoCellAnchor editAs="oneCell">
        <xdr:from>
          <xdr:col>20</xdr:col>
          <xdr:colOff>152400</xdr:colOff>
          <xdr:row>28</xdr:row>
          <xdr:rowOff>133350</xdr:rowOff>
        </xdr:from>
        <xdr:to>
          <xdr:col>31</xdr:col>
          <xdr:colOff>254025</xdr:colOff>
          <xdr:row>31</xdr:row>
          <xdr:rowOff>87000</xdr:rowOff>
        </xdr:to>
        <xdr:pic>
          <xdr:nvPicPr>
            <xdr:cNvPr id="20" name="図 19">
              <a:extLst>
                <a:ext uri="{FF2B5EF4-FFF2-40B4-BE49-F238E27FC236}">
                  <a16:creationId xmlns:a16="http://schemas.microsoft.com/office/drawing/2014/main" id="{00000000-0008-0000-0200-000014000000}"/>
                </a:ext>
              </a:extLst>
            </xdr:cNvPr>
            <xdr:cNvPicPr>
              <a:picLocks noChangeArrowheads="1"/>
              <a:extLst>
                <a:ext uri="{84589F7E-364E-4C9E-8A38-B11213B215E9}">
                  <a14:cameraTool cellRange="Sheet1!$B$7:$F$7" spid="_x0000_s2362"/>
                </a:ext>
              </a:extLst>
            </xdr:cNvPicPr>
          </xdr:nvPicPr>
          <xdr:blipFill>
            <a:blip xmlns:r="http://schemas.openxmlformats.org/officeDocument/2006/relationships" r:embed="rId2"/>
            <a:srcRect/>
            <a:stretch>
              <a:fillRect/>
            </a:stretch>
          </xdr:blipFill>
          <xdr:spPr bwMode="auto">
            <a:xfrm>
              <a:off x="5286375" y="5124450"/>
              <a:ext cx="2340000" cy="468000"/>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twoCellAnchor>
    </mc:Choice>
    <mc:Fallback/>
  </mc:AlternateContent>
  <xdr:oneCellAnchor>
    <xdr:from>
      <xdr:col>1</xdr:col>
      <xdr:colOff>47625</xdr:colOff>
      <xdr:row>28</xdr:row>
      <xdr:rowOff>114299</xdr:rowOff>
    </xdr:from>
    <xdr:ext cx="324000" cy="324000"/>
    <xdr:pic>
      <xdr:nvPicPr>
        <xdr:cNvPr id="15" name="Picture 4">
          <a:extLst>
            <a:ext uri="{FF2B5EF4-FFF2-40B4-BE49-F238E27FC236}">
              <a16:creationId xmlns:a16="http://schemas.microsoft.com/office/drawing/2014/main" id="{00000000-0008-0000-0200-00000F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3350" y="5105399"/>
          <a:ext cx="324000" cy="324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omments" Target="../comments1.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omments" Target="../comments2.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6.xml"/><Relationship Id="rId5" Type="http://schemas.openxmlformats.org/officeDocument/2006/relationships/ctrlProp" Target="../ctrlProps/ctrlProp5.xml"/><Relationship Id="rId4" Type="http://schemas.openxmlformats.org/officeDocument/2006/relationships/ctrlProp" Target="../ctrlProps/ctrlProp4.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281633-7C6D-438D-BCD9-38D6CF083437}">
  <dimension ref="A1:AM60"/>
  <sheetViews>
    <sheetView showZeros="0" workbookViewId="0">
      <selection activeCell="Q9" sqref="Q9:V9"/>
    </sheetView>
  </sheetViews>
  <sheetFormatPr defaultRowHeight="13.5"/>
  <cols>
    <col min="1" max="1" width="1.125" style="2" customWidth="1"/>
    <col min="2" max="2" width="8.625" style="2" customWidth="1"/>
    <col min="3" max="3" width="3.625" style="2" customWidth="1"/>
    <col min="4" max="5" width="1.625" style="2" customWidth="1"/>
    <col min="6" max="6" width="3" style="2" customWidth="1"/>
    <col min="7" max="7" width="9.625" style="2" customWidth="1"/>
    <col min="8" max="9" width="2.625" style="2" customWidth="1"/>
    <col min="10" max="10" width="4.625" style="2" customWidth="1"/>
    <col min="11" max="12" width="2.625" style="2" customWidth="1"/>
    <col min="13" max="13" width="3.625" style="2" customWidth="1"/>
    <col min="14" max="15" width="2.125" style="2" customWidth="1"/>
    <col min="16" max="16" width="3.625" style="2" customWidth="1"/>
    <col min="17" max="19" width="3.125" style="2" customWidth="1"/>
    <col min="20" max="21" width="2.125" style="2" customWidth="1"/>
    <col min="22" max="22" width="2.625" style="2" customWidth="1"/>
    <col min="23" max="23" width="4.625" style="2" customWidth="1"/>
    <col min="24" max="24" width="2.625" style="2" customWidth="1"/>
    <col min="25" max="26" width="2.125" style="2" customWidth="1"/>
    <col min="27" max="27" width="3.625" style="2" customWidth="1"/>
    <col min="28" max="32" width="2.625" style="2" customWidth="1"/>
    <col min="33" max="33" width="2.5" style="2" customWidth="1"/>
    <col min="34" max="34" width="12.625" style="2" customWidth="1"/>
    <col min="35" max="35" width="5.875" style="2" hidden="1" customWidth="1"/>
    <col min="36" max="36" width="5.25" style="2" hidden="1" customWidth="1"/>
    <col min="37" max="38" width="7" style="2" hidden="1" customWidth="1"/>
    <col min="39" max="16384" width="9" style="2"/>
  </cols>
  <sheetData>
    <row r="1" spans="1:39" ht="12" customHeight="1" thickBot="1">
      <c r="A1" s="1"/>
      <c r="B1" s="1"/>
      <c r="C1" s="1"/>
      <c r="D1" s="1"/>
      <c r="E1" s="1"/>
      <c r="F1" s="1"/>
      <c r="AA1" s="1"/>
      <c r="AB1" s="1"/>
      <c r="AC1" s="1"/>
      <c r="AD1" s="1"/>
      <c r="AE1" s="1"/>
      <c r="AF1" s="1"/>
      <c r="AG1" s="1"/>
      <c r="AH1" s="1"/>
      <c r="AI1" s="1"/>
      <c r="AJ1" s="1"/>
    </row>
    <row r="2" spans="1:39" ht="17.25" customHeight="1" thickBot="1">
      <c r="A2" s="1"/>
      <c r="B2" s="263" t="s">
        <v>32</v>
      </c>
      <c r="C2" s="264"/>
      <c r="D2" s="264"/>
      <c r="E2" s="264"/>
      <c r="F2" s="264"/>
      <c r="G2" s="264"/>
      <c r="H2" s="264"/>
      <c r="I2" s="264"/>
      <c r="J2" s="264"/>
      <c r="K2" s="264"/>
      <c r="L2" s="265"/>
      <c r="N2" s="266" t="s">
        <v>33</v>
      </c>
      <c r="O2" s="267"/>
      <c r="P2" s="267"/>
      <c r="Q2" s="268">
        <v>1234567893621</v>
      </c>
      <c r="R2" s="269"/>
      <c r="S2" s="269"/>
      <c r="T2" s="269"/>
      <c r="U2" s="269"/>
      <c r="V2" s="269"/>
      <c r="W2" s="270"/>
      <c r="Y2" s="271" t="s">
        <v>17</v>
      </c>
      <c r="Z2" s="272"/>
      <c r="AA2" s="273"/>
      <c r="AB2" s="274" t="str">
        <f>IF(AH2="",AI2,AH2)</f>
        <v>a1254</v>
      </c>
      <c r="AC2" s="274"/>
      <c r="AD2" s="274"/>
      <c r="AE2" s="274"/>
      <c r="AF2" s="275"/>
      <c r="AG2" s="1"/>
      <c r="AH2" s="49" t="s">
        <v>88</v>
      </c>
      <c r="AI2" s="62" t="str">
        <f ca="1">RIGHT(TEXT(YEAR(B8),"0000"),2)&amp;TEXT(MONTH(B8),"00")&amp;"-"&amp;TEXT(INT(RAND()*100000),"00000")</f>
        <v>2309-68230</v>
      </c>
      <c r="AJ2" s="62"/>
      <c r="AM2" s="48" t="s">
        <v>87</v>
      </c>
    </row>
    <row r="3" spans="1:39" ht="6.75" customHeight="1">
      <c r="A3" s="1"/>
      <c r="B3" s="1"/>
      <c r="C3" s="1"/>
      <c r="D3" s="1"/>
      <c r="E3" s="1"/>
      <c r="F3" s="1"/>
      <c r="G3" s="1"/>
      <c r="H3" s="3"/>
      <c r="I3" s="3"/>
      <c r="J3" s="3"/>
      <c r="K3" s="3"/>
      <c r="L3" s="3"/>
      <c r="M3" s="3"/>
      <c r="N3" s="3"/>
      <c r="O3" s="3"/>
      <c r="P3" s="3"/>
      <c r="Q3" s="3"/>
      <c r="R3" s="3"/>
      <c r="S3" s="3"/>
      <c r="T3" s="3"/>
      <c r="U3" s="3"/>
      <c r="V3" s="3"/>
      <c r="W3" s="3"/>
      <c r="X3" s="3"/>
      <c r="Y3" s="3"/>
      <c r="Z3" s="3"/>
      <c r="AA3" s="1"/>
      <c r="AB3" s="1"/>
      <c r="AC3" s="1"/>
      <c r="AD3" s="1"/>
      <c r="AE3" s="1"/>
      <c r="AF3" s="1"/>
      <c r="AG3" s="1"/>
      <c r="AH3" s="1"/>
      <c r="AI3" s="1"/>
      <c r="AJ3" s="1"/>
    </row>
    <row r="4" spans="1:39" ht="15" customHeight="1">
      <c r="A4" s="1"/>
      <c r="B4" s="30" t="s">
        <v>12</v>
      </c>
      <c r="C4" s="245" t="s">
        <v>3</v>
      </c>
      <c r="D4" s="246"/>
      <c r="E4" s="246"/>
      <c r="F4" s="246"/>
      <c r="G4" s="246"/>
      <c r="H4" s="246"/>
      <c r="I4" s="246"/>
      <c r="J4" s="246"/>
      <c r="K4" s="246"/>
      <c r="L4" s="247"/>
      <c r="N4" s="248" t="s">
        <v>15</v>
      </c>
      <c r="O4" s="249"/>
      <c r="P4" s="249"/>
      <c r="Q4" s="249"/>
      <c r="R4" s="249"/>
      <c r="S4" s="250"/>
      <c r="T4" s="251" t="s">
        <v>14</v>
      </c>
      <c r="U4" s="252"/>
      <c r="V4" s="252"/>
      <c r="W4" s="252"/>
      <c r="X4" s="252"/>
      <c r="Y4" s="253"/>
      <c r="Z4" s="254" t="s">
        <v>16</v>
      </c>
      <c r="AA4" s="255"/>
      <c r="AB4" s="255"/>
      <c r="AC4" s="255"/>
      <c r="AD4" s="255"/>
      <c r="AE4" s="255"/>
      <c r="AF4" s="256"/>
      <c r="AG4" s="1"/>
      <c r="AH4" s="1"/>
      <c r="AI4" s="1"/>
      <c r="AM4" s="41" t="s">
        <v>56</v>
      </c>
    </row>
    <row r="5" spans="1:39" ht="20.100000000000001" customHeight="1">
      <c r="A5" s="1"/>
      <c r="B5" s="14"/>
      <c r="C5" s="184" t="s">
        <v>76</v>
      </c>
      <c r="D5" s="185"/>
      <c r="E5" s="185"/>
      <c r="F5" s="185"/>
      <c r="G5" s="185"/>
      <c r="H5" s="185"/>
      <c r="I5" s="185"/>
      <c r="J5" s="185"/>
      <c r="K5" s="185"/>
      <c r="L5" s="186"/>
      <c r="N5" s="257">
        <f>IFERROR(M28,0)</f>
        <v>-40000</v>
      </c>
      <c r="O5" s="258"/>
      <c r="P5" s="258"/>
      <c r="Q5" s="258"/>
      <c r="R5" s="258"/>
      <c r="S5" s="259"/>
      <c r="T5" s="257">
        <f ca="1">IF(Q2="","登録番号必須",Q28)</f>
        <v>-4000</v>
      </c>
      <c r="U5" s="258"/>
      <c r="V5" s="258"/>
      <c r="W5" s="258"/>
      <c r="X5" s="258"/>
      <c r="Y5" s="259"/>
      <c r="Z5" s="260">
        <f ca="1">IFERROR(N5+T5,"")</f>
        <v>-44000</v>
      </c>
      <c r="AA5" s="261"/>
      <c r="AB5" s="261"/>
      <c r="AC5" s="261"/>
      <c r="AD5" s="261"/>
      <c r="AE5" s="261"/>
      <c r="AF5" s="262"/>
      <c r="AG5" s="1"/>
      <c r="AH5" s="1"/>
      <c r="AM5" s="18"/>
    </row>
    <row r="6" spans="1:39" ht="9.9499999999999993" customHeight="1">
      <c r="A6" s="1"/>
      <c r="B6" s="1"/>
      <c r="C6" s="1"/>
      <c r="D6" s="1"/>
      <c r="E6" s="1"/>
      <c r="F6" s="1"/>
      <c r="G6" s="1"/>
      <c r="H6" s="3"/>
      <c r="I6" s="3"/>
      <c r="J6" s="3"/>
      <c r="K6" s="3"/>
      <c r="L6" s="3"/>
      <c r="M6" s="3"/>
      <c r="N6" s="3"/>
      <c r="O6" s="3"/>
      <c r="Y6" s="3"/>
      <c r="Z6" s="3"/>
      <c r="AA6" s="1"/>
      <c r="AB6" s="1"/>
      <c r="AC6" s="1"/>
      <c r="AD6" s="1"/>
      <c r="AE6" s="1"/>
      <c r="AF6" s="1"/>
      <c r="AG6" s="1"/>
      <c r="AH6" s="1"/>
    </row>
    <row r="7" spans="1:39" ht="18" customHeight="1">
      <c r="A7" s="1"/>
      <c r="B7" s="214" t="s">
        <v>0</v>
      </c>
      <c r="C7" s="215"/>
      <c r="D7" s="215"/>
      <c r="E7" s="215"/>
      <c r="F7" s="216"/>
      <c r="G7" s="239" t="s">
        <v>1</v>
      </c>
      <c r="H7" s="239"/>
      <c r="I7" s="239" t="s">
        <v>2</v>
      </c>
      <c r="J7" s="239"/>
      <c r="K7" s="239"/>
      <c r="L7" s="239"/>
      <c r="N7" s="2" t="s">
        <v>23</v>
      </c>
      <c r="AG7" s="1"/>
      <c r="AH7" s="1"/>
    </row>
    <row r="8" spans="1:39" ht="18" customHeight="1">
      <c r="A8" s="1"/>
      <c r="B8" s="240">
        <v>45199</v>
      </c>
      <c r="C8" s="241"/>
      <c r="D8" s="241"/>
      <c r="E8" s="241"/>
      <c r="F8" s="242"/>
      <c r="G8" s="243">
        <v>1254698</v>
      </c>
      <c r="H8" s="243"/>
      <c r="I8" s="244" t="s">
        <v>69</v>
      </c>
      <c r="J8" s="244"/>
      <c r="K8" s="244"/>
      <c r="L8" s="244"/>
      <c r="N8" s="220" t="s">
        <v>9</v>
      </c>
      <c r="O8" s="221"/>
      <c r="P8" s="222"/>
      <c r="Q8" s="223" t="str">
        <f>C5</f>
        <v>〇〇〇建材工業　株式会社</v>
      </c>
      <c r="R8" s="224"/>
      <c r="S8" s="224"/>
      <c r="T8" s="224"/>
      <c r="U8" s="224"/>
      <c r="V8" s="224"/>
      <c r="W8" s="224"/>
      <c r="X8" s="224"/>
      <c r="Y8" s="224"/>
      <c r="Z8" s="225"/>
      <c r="AA8" s="225"/>
      <c r="AB8" s="225"/>
      <c r="AC8" s="225"/>
      <c r="AD8" s="225"/>
      <c r="AE8" s="225"/>
      <c r="AF8" s="226"/>
      <c r="AG8" s="1"/>
      <c r="AH8" s="1"/>
    </row>
    <row r="9" spans="1:39" ht="18" customHeight="1">
      <c r="A9" s="1"/>
      <c r="B9" s="214" t="s">
        <v>11</v>
      </c>
      <c r="C9" s="215"/>
      <c r="D9" s="215"/>
      <c r="E9" s="215"/>
      <c r="F9" s="215"/>
      <c r="G9" s="215"/>
      <c r="H9" s="215"/>
      <c r="I9" s="215"/>
      <c r="J9" s="215"/>
      <c r="K9" s="215"/>
      <c r="L9" s="216"/>
      <c r="N9" s="227" t="s">
        <v>21</v>
      </c>
      <c r="O9" s="228"/>
      <c r="P9" s="229"/>
      <c r="Q9" s="230">
        <v>1239587</v>
      </c>
      <c r="R9" s="231"/>
      <c r="S9" s="231"/>
      <c r="T9" s="231"/>
      <c r="U9" s="231"/>
      <c r="V9" s="232"/>
      <c r="W9" s="233" t="s">
        <v>22</v>
      </c>
      <c r="X9" s="234"/>
      <c r="Y9" s="235"/>
      <c r="Z9" s="236" t="s">
        <v>66</v>
      </c>
      <c r="AA9" s="237"/>
      <c r="AB9" s="237"/>
      <c r="AC9" s="237"/>
      <c r="AD9" s="237"/>
      <c r="AE9" s="237"/>
      <c r="AF9" s="238"/>
      <c r="AG9" s="1"/>
      <c r="AH9" s="1"/>
      <c r="AI9" s="7"/>
    </row>
    <row r="10" spans="1:39" ht="18" customHeight="1">
      <c r="A10" s="4"/>
      <c r="B10" s="184" t="s">
        <v>67</v>
      </c>
      <c r="C10" s="185"/>
      <c r="D10" s="185"/>
      <c r="E10" s="185"/>
      <c r="F10" s="185"/>
      <c r="G10" s="185"/>
      <c r="H10" s="185"/>
      <c r="I10" s="185"/>
      <c r="J10" s="185"/>
      <c r="K10" s="185"/>
      <c r="L10" s="186"/>
      <c r="N10" s="204" t="s">
        <v>40</v>
      </c>
      <c r="O10" s="205"/>
      <c r="P10" s="206"/>
      <c r="Q10" s="210" t="s">
        <v>72</v>
      </c>
      <c r="R10" s="211"/>
      <c r="S10" s="211"/>
      <c r="T10" s="211"/>
      <c r="U10" s="211"/>
      <c r="V10" s="211"/>
      <c r="W10" s="211"/>
      <c r="X10" s="211"/>
      <c r="Y10" s="211"/>
      <c r="Z10" s="211"/>
      <c r="AA10" s="211"/>
      <c r="AB10" s="211"/>
      <c r="AC10" s="211"/>
      <c r="AD10" s="211"/>
      <c r="AE10" s="211"/>
      <c r="AF10" s="212"/>
      <c r="AG10" s="1"/>
      <c r="AH10" s="1"/>
      <c r="AI10" s="213"/>
      <c r="AJ10" s="213"/>
    </row>
    <row r="11" spans="1:39" ht="18" customHeight="1">
      <c r="A11" s="1"/>
      <c r="B11" s="214" t="s">
        <v>31</v>
      </c>
      <c r="C11" s="215"/>
      <c r="D11" s="215"/>
      <c r="E11" s="215"/>
      <c r="F11" s="215"/>
      <c r="G11" s="215"/>
      <c r="H11" s="215"/>
      <c r="I11" s="215"/>
      <c r="J11" s="215"/>
      <c r="K11" s="215"/>
      <c r="L11" s="216"/>
      <c r="N11" s="207"/>
      <c r="O11" s="208"/>
      <c r="P11" s="209"/>
      <c r="Q11" s="217" t="s">
        <v>73</v>
      </c>
      <c r="R11" s="218"/>
      <c r="S11" s="218"/>
      <c r="T11" s="218"/>
      <c r="U11" s="218"/>
      <c r="V11" s="218"/>
      <c r="W11" s="218"/>
      <c r="X11" s="218"/>
      <c r="Y11" s="218"/>
      <c r="Z11" s="218"/>
      <c r="AA11" s="218"/>
      <c r="AB11" s="218"/>
      <c r="AC11" s="218"/>
      <c r="AD11" s="218"/>
      <c r="AE11" s="218"/>
      <c r="AF11" s="219"/>
    </row>
    <row r="12" spans="1:39" ht="18" customHeight="1">
      <c r="A12" s="4"/>
      <c r="B12" s="184" t="s">
        <v>68</v>
      </c>
      <c r="C12" s="185"/>
      <c r="D12" s="185"/>
      <c r="E12" s="185"/>
      <c r="F12" s="185"/>
      <c r="G12" s="185"/>
      <c r="H12" s="185"/>
      <c r="I12" s="185"/>
      <c r="J12" s="185"/>
      <c r="K12" s="185"/>
      <c r="L12" s="186"/>
      <c r="N12" s="187" t="s">
        <v>77</v>
      </c>
      <c r="O12" s="188"/>
      <c r="P12" s="189"/>
      <c r="Q12" s="193" t="s">
        <v>78</v>
      </c>
      <c r="R12" s="193"/>
      <c r="S12" s="193"/>
      <c r="T12" s="193"/>
      <c r="U12" s="193"/>
      <c r="V12" s="193"/>
      <c r="W12" s="193"/>
      <c r="X12" s="193"/>
      <c r="Y12" s="193"/>
      <c r="Z12" s="193"/>
      <c r="AA12" s="193"/>
      <c r="AB12" s="193"/>
      <c r="AC12" s="193"/>
      <c r="AD12" s="195" t="s">
        <v>64</v>
      </c>
      <c r="AE12" s="195"/>
      <c r="AF12" s="196"/>
    </row>
    <row r="13" spans="1:39" ht="9.9499999999999993" customHeight="1">
      <c r="A13" s="1"/>
      <c r="N13" s="190"/>
      <c r="O13" s="191"/>
      <c r="P13" s="192"/>
      <c r="Q13" s="194"/>
      <c r="R13" s="194"/>
      <c r="S13" s="194"/>
      <c r="T13" s="194"/>
      <c r="U13" s="194"/>
      <c r="V13" s="194"/>
      <c r="W13" s="194"/>
      <c r="X13" s="194"/>
      <c r="Y13" s="194"/>
      <c r="Z13" s="194"/>
      <c r="AA13" s="194"/>
      <c r="AB13" s="194"/>
      <c r="AC13" s="194"/>
      <c r="AD13" s="197"/>
      <c r="AE13" s="197"/>
      <c r="AF13" s="198"/>
    </row>
    <row r="14" spans="1:39" ht="15.95" customHeight="1">
      <c r="A14" s="1"/>
      <c r="B14" s="199" t="s">
        <v>57</v>
      </c>
      <c r="C14" s="200"/>
      <c r="D14" s="201"/>
      <c r="E14" s="199" t="s">
        <v>58</v>
      </c>
      <c r="F14" s="200"/>
      <c r="G14" s="201"/>
      <c r="H14" s="202" t="s">
        <v>59</v>
      </c>
      <c r="I14" s="202"/>
      <c r="J14" s="202"/>
      <c r="K14" s="202"/>
      <c r="L14" s="202"/>
      <c r="N14" s="203"/>
      <c r="O14" s="203"/>
      <c r="P14" s="203"/>
      <c r="Q14" s="203"/>
      <c r="R14" s="203"/>
      <c r="S14" s="203"/>
      <c r="T14" s="203"/>
      <c r="U14" s="203"/>
      <c r="V14" s="203"/>
      <c r="W14" s="203"/>
      <c r="X14" s="203"/>
      <c r="Y14" s="203"/>
      <c r="Z14" s="203"/>
      <c r="AA14" s="203"/>
      <c r="AB14" s="203"/>
      <c r="AC14" s="203"/>
      <c r="AD14" s="203"/>
      <c r="AE14" s="203"/>
      <c r="AF14" s="203"/>
      <c r="AM14" s="12"/>
    </row>
    <row r="15" spans="1:39" ht="15.95" customHeight="1">
      <c r="A15" s="1"/>
      <c r="B15" s="174">
        <v>1460000</v>
      </c>
      <c r="C15" s="175"/>
      <c r="D15" s="176"/>
      <c r="E15" s="174">
        <v>1500000</v>
      </c>
      <c r="F15" s="175"/>
      <c r="G15" s="176"/>
      <c r="H15" s="177">
        <f>B15-E15</f>
        <v>-40000</v>
      </c>
      <c r="I15" s="177"/>
      <c r="J15" s="177"/>
      <c r="K15" s="177"/>
      <c r="L15" s="177"/>
      <c r="N15" s="178"/>
      <c r="O15" s="178"/>
      <c r="P15" s="178"/>
      <c r="Q15" s="178"/>
      <c r="R15" s="178"/>
      <c r="S15" s="178"/>
      <c r="T15" s="178"/>
      <c r="U15" s="178"/>
      <c r="V15" s="178"/>
      <c r="W15" s="178"/>
      <c r="X15" s="178"/>
      <c r="Y15" s="178"/>
      <c r="Z15" s="178"/>
      <c r="AA15" s="178"/>
      <c r="AB15" s="178"/>
      <c r="AC15" s="178"/>
      <c r="AD15" s="178"/>
      <c r="AE15" s="178"/>
      <c r="AF15" s="178"/>
      <c r="AM15" s="12"/>
    </row>
    <row r="16" spans="1:39" ht="15.95" customHeight="1">
      <c r="A16" s="4"/>
      <c r="B16" s="179" t="s">
        <v>24</v>
      </c>
      <c r="C16" s="181" t="s">
        <v>28</v>
      </c>
      <c r="D16" s="182"/>
      <c r="E16" s="182"/>
      <c r="F16" s="183"/>
      <c r="G16" s="183"/>
      <c r="H16" s="183"/>
      <c r="I16" s="183"/>
      <c r="J16" s="183"/>
      <c r="K16" s="183"/>
      <c r="L16" s="183"/>
      <c r="M16" s="183"/>
      <c r="N16" s="183"/>
      <c r="O16" s="183"/>
      <c r="P16" s="183"/>
      <c r="Q16" s="183"/>
      <c r="R16" s="183"/>
      <c r="S16" s="183"/>
      <c r="T16" s="183"/>
    </row>
    <row r="17" spans="1:39" ht="15.95" customHeight="1">
      <c r="A17" s="1"/>
      <c r="B17" s="180"/>
      <c r="C17" s="183"/>
      <c r="D17" s="183"/>
      <c r="E17" s="183"/>
      <c r="F17" s="183"/>
      <c r="G17" s="183"/>
      <c r="H17" s="183"/>
      <c r="I17" s="183"/>
      <c r="J17" s="183"/>
      <c r="K17" s="183"/>
      <c r="L17" s="183"/>
      <c r="M17" s="183"/>
      <c r="N17" s="183"/>
      <c r="O17" s="183"/>
      <c r="P17" s="183"/>
      <c r="Q17" s="183"/>
      <c r="R17" s="183"/>
      <c r="S17" s="183"/>
      <c r="T17" s="183"/>
      <c r="U17" s="13" t="s">
        <v>29</v>
      </c>
    </row>
    <row r="18" spans="1:39" ht="15.95" customHeight="1">
      <c r="A18" s="1"/>
      <c r="B18" s="6" t="s">
        <v>63</v>
      </c>
      <c r="C18" s="169" t="s">
        <v>4</v>
      </c>
      <c r="D18" s="170"/>
      <c r="E18" s="170"/>
      <c r="F18" s="170"/>
      <c r="G18" s="171"/>
      <c r="H18" s="169" t="s">
        <v>5</v>
      </c>
      <c r="I18" s="171"/>
      <c r="J18" s="6" t="s">
        <v>6</v>
      </c>
      <c r="K18" s="169" t="s">
        <v>7</v>
      </c>
      <c r="L18" s="170"/>
      <c r="M18" s="171"/>
      <c r="N18" s="169" t="s">
        <v>10</v>
      </c>
      <c r="O18" s="171"/>
      <c r="P18" s="169" t="s">
        <v>8</v>
      </c>
      <c r="Q18" s="170"/>
      <c r="R18" s="170"/>
      <c r="S18" s="171"/>
      <c r="U18" s="172" t="s">
        <v>74</v>
      </c>
      <c r="V18" s="173"/>
      <c r="W18" s="173"/>
      <c r="X18" s="173"/>
      <c r="Y18" s="173"/>
      <c r="Z18" s="173"/>
      <c r="AA18" s="173"/>
      <c r="AB18" s="173"/>
      <c r="AC18" s="173"/>
      <c r="AD18" s="173"/>
      <c r="AE18" s="150" t="s">
        <v>34</v>
      </c>
      <c r="AF18" s="151"/>
      <c r="AJ18" s="22">
        <f>SUM(AJ19:AJ23)</f>
        <v>5</v>
      </c>
      <c r="AL18" s="6" t="s">
        <v>50</v>
      </c>
      <c r="AM18" s="44" t="s">
        <v>55</v>
      </c>
    </row>
    <row r="19" spans="1:39" ht="15.95" customHeight="1">
      <c r="A19" s="1"/>
      <c r="B19" s="35" t="s">
        <v>71</v>
      </c>
      <c r="C19" s="152" t="s">
        <v>81</v>
      </c>
      <c r="D19" s="153"/>
      <c r="E19" s="153"/>
      <c r="F19" s="153"/>
      <c r="G19" s="154"/>
      <c r="H19" s="155">
        <v>-4</v>
      </c>
      <c r="I19" s="156"/>
      <c r="J19" s="24" t="s">
        <v>70</v>
      </c>
      <c r="K19" s="157">
        <v>10000</v>
      </c>
      <c r="L19" s="158"/>
      <c r="M19" s="159"/>
      <c r="N19" s="160">
        <v>10</v>
      </c>
      <c r="O19" s="161"/>
      <c r="P19" s="162">
        <f>IFERROR(ROUND(IF(OR(B19="",C19=""),"",AL19*K19),0),)</f>
        <v>-40000</v>
      </c>
      <c r="Q19" s="163"/>
      <c r="R19" s="163"/>
      <c r="S19" s="164"/>
      <c r="U19" s="165" t="s">
        <v>75</v>
      </c>
      <c r="V19" s="166"/>
      <c r="W19" s="166"/>
      <c r="X19" s="166"/>
      <c r="Y19" s="166"/>
      <c r="Z19" s="166"/>
      <c r="AA19" s="166"/>
      <c r="AB19" s="166"/>
      <c r="AC19" s="166"/>
      <c r="AD19" s="166"/>
      <c r="AE19" s="167" t="s">
        <v>35</v>
      </c>
      <c r="AF19" s="168"/>
      <c r="AJ19" s="22">
        <f>IF(H19=INT(H19),1,"ari")</f>
        <v>1</v>
      </c>
      <c r="AK19" s="20">
        <f t="shared" ref="AK19:AK22" si="0">IFERROR(1/COUNTIF($N$19:$O$23,N19),0)</f>
        <v>1</v>
      </c>
      <c r="AL19" s="32">
        <f>ROUND(H19,1)</f>
        <v>-4</v>
      </c>
      <c r="AM19" s="43" t="s">
        <v>84</v>
      </c>
    </row>
    <row r="20" spans="1:39" ht="15.95" customHeight="1">
      <c r="A20" s="5"/>
      <c r="B20" s="36"/>
      <c r="C20" s="141"/>
      <c r="D20" s="142"/>
      <c r="E20" s="142"/>
      <c r="F20" s="142"/>
      <c r="G20" s="143"/>
      <c r="H20" s="144"/>
      <c r="I20" s="145"/>
      <c r="J20" s="25"/>
      <c r="K20" s="119"/>
      <c r="L20" s="120"/>
      <c r="M20" s="121"/>
      <c r="N20" s="122"/>
      <c r="O20" s="123"/>
      <c r="P20" s="124">
        <f>IFERROR(ROUND(IF(OR(B20="",C20=""),"",AL20*K20),0),0)</f>
        <v>0</v>
      </c>
      <c r="Q20" s="125"/>
      <c r="R20" s="125"/>
      <c r="S20" s="126"/>
      <c r="U20" s="140" t="s">
        <v>37</v>
      </c>
      <c r="V20" s="140"/>
      <c r="W20" s="140"/>
      <c r="X20" s="140"/>
      <c r="Y20" s="140"/>
      <c r="Z20" s="140"/>
      <c r="AA20" s="140"/>
      <c r="AB20" s="140"/>
      <c r="AC20" s="140" t="s">
        <v>36</v>
      </c>
      <c r="AD20" s="140"/>
      <c r="AE20" s="140"/>
      <c r="AF20" s="140"/>
      <c r="AJ20" s="23">
        <f t="shared" ref="AJ20:AJ23" si="1">IF(H20=INT(H20),1,"ari")</f>
        <v>1</v>
      </c>
      <c r="AK20" s="20">
        <f t="shared" si="0"/>
        <v>0</v>
      </c>
      <c r="AL20" s="33">
        <f>ROUND(H20,1)</f>
        <v>0</v>
      </c>
      <c r="AM20" s="43" t="s">
        <v>52</v>
      </c>
    </row>
    <row r="21" spans="1:39" ht="15.95" customHeight="1">
      <c r="A21" s="5"/>
      <c r="B21" s="36"/>
      <c r="C21" s="141"/>
      <c r="D21" s="142"/>
      <c r="E21" s="142"/>
      <c r="F21" s="142"/>
      <c r="G21" s="143"/>
      <c r="H21" s="144"/>
      <c r="I21" s="145"/>
      <c r="J21" s="25"/>
      <c r="K21" s="119"/>
      <c r="L21" s="120"/>
      <c r="M21" s="121"/>
      <c r="N21" s="122"/>
      <c r="O21" s="123"/>
      <c r="P21" s="124">
        <f>IFERROR(ROUND(IF(OR(B21="",C21=""),"",AL21*K21),0),0)</f>
        <v>0</v>
      </c>
      <c r="Q21" s="125"/>
      <c r="R21" s="125"/>
      <c r="S21" s="126"/>
      <c r="U21" s="146"/>
      <c r="V21" s="146"/>
      <c r="W21" s="146"/>
      <c r="X21" s="146"/>
      <c r="Y21" s="146"/>
      <c r="Z21" s="146"/>
      <c r="AA21" s="146"/>
      <c r="AB21" s="146"/>
      <c r="AC21" s="148" t="s">
        <v>65</v>
      </c>
      <c r="AD21" s="148"/>
      <c r="AE21" s="148"/>
      <c r="AF21" s="148"/>
      <c r="AI21" s="15">
        <v>2</v>
      </c>
      <c r="AJ21" s="23">
        <f t="shared" si="1"/>
        <v>1</v>
      </c>
      <c r="AK21" s="20">
        <f t="shared" si="0"/>
        <v>0</v>
      </c>
      <c r="AL21" s="33">
        <f>ROUND(H21,1)</f>
        <v>0</v>
      </c>
      <c r="AM21" s="43" t="s">
        <v>82</v>
      </c>
    </row>
    <row r="22" spans="1:39" ht="15.95" customHeight="1">
      <c r="A22" s="1"/>
      <c r="B22" s="36"/>
      <c r="C22" s="141"/>
      <c r="D22" s="142"/>
      <c r="E22" s="142"/>
      <c r="F22" s="142"/>
      <c r="G22" s="143"/>
      <c r="H22" s="144"/>
      <c r="I22" s="145"/>
      <c r="J22" s="25"/>
      <c r="K22" s="119"/>
      <c r="L22" s="120"/>
      <c r="M22" s="121"/>
      <c r="N22" s="122"/>
      <c r="O22" s="123"/>
      <c r="P22" s="124">
        <f>IFERROR(ROUND(IF(OR(B22="",C22=""),"",AL22*K22),0),0)</f>
        <v>0</v>
      </c>
      <c r="Q22" s="125"/>
      <c r="R22" s="125"/>
      <c r="S22" s="126"/>
      <c r="U22" s="147"/>
      <c r="V22" s="147"/>
      <c r="W22" s="147"/>
      <c r="X22" s="147"/>
      <c r="Y22" s="147"/>
      <c r="Z22" s="147"/>
      <c r="AA22" s="147"/>
      <c r="AB22" s="147"/>
      <c r="AC22" s="149"/>
      <c r="AD22" s="149"/>
      <c r="AE22" s="149"/>
      <c r="AF22" s="149"/>
      <c r="AI22" s="1"/>
      <c r="AJ22" s="23">
        <f t="shared" si="1"/>
        <v>1</v>
      </c>
      <c r="AK22" s="20">
        <f t="shared" si="0"/>
        <v>0</v>
      </c>
      <c r="AL22" s="33">
        <f>ROUND(H22,1)</f>
        <v>0</v>
      </c>
      <c r="AM22" s="43" t="s">
        <v>85</v>
      </c>
    </row>
    <row r="23" spans="1:39" ht="15.95" customHeight="1" thickBot="1">
      <c r="A23" s="1"/>
      <c r="B23" s="37"/>
      <c r="C23" s="127"/>
      <c r="D23" s="128"/>
      <c r="E23" s="128"/>
      <c r="F23" s="128"/>
      <c r="G23" s="129"/>
      <c r="H23" s="130"/>
      <c r="I23" s="131"/>
      <c r="J23" s="26"/>
      <c r="K23" s="132"/>
      <c r="L23" s="133"/>
      <c r="M23" s="134"/>
      <c r="N23" s="135"/>
      <c r="O23" s="136"/>
      <c r="P23" s="137">
        <f>IFERROR(ROUND(IF(OR(B23="",C23=""),"",AL23*K23),0),0)</f>
        <v>0</v>
      </c>
      <c r="Q23" s="138"/>
      <c r="R23" s="138"/>
      <c r="S23" s="139"/>
      <c r="U23" s="93" t="s">
        <v>25</v>
      </c>
      <c r="V23" s="94"/>
      <c r="W23" s="99" t="s">
        <v>79</v>
      </c>
      <c r="X23" s="99"/>
      <c r="Y23" s="99"/>
      <c r="Z23" s="99"/>
      <c r="AA23" s="99"/>
      <c r="AB23" s="99"/>
      <c r="AC23" s="99"/>
      <c r="AD23" s="99"/>
      <c r="AE23" s="99"/>
      <c r="AF23" s="100"/>
      <c r="AI23" s="1"/>
      <c r="AJ23" s="23">
        <f t="shared" si="1"/>
        <v>1</v>
      </c>
      <c r="AK23" s="20">
        <f>IFERROR(1/COUNTIF($N$19:$O$23,N23),0)</f>
        <v>0</v>
      </c>
      <c r="AL23" s="34">
        <f>ROUND(H23,1)</f>
        <v>0</v>
      </c>
      <c r="AM23" s="43" t="s">
        <v>53</v>
      </c>
    </row>
    <row r="24" spans="1:39" ht="15.95" customHeight="1" thickTop="1">
      <c r="A24" s="1"/>
      <c r="B24" s="101" t="s">
        <v>19</v>
      </c>
      <c r="C24" s="102"/>
      <c r="D24" s="102"/>
      <c r="E24" s="102"/>
      <c r="F24" s="102"/>
      <c r="G24" s="102"/>
      <c r="H24" s="102"/>
      <c r="I24" s="103"/>
      <c r="J24" s="104" t="s">
        <v>10</v>
      </c>
      <c r="K24" s="105"/>
      <c r="L24" s="106"/>
      <c r="M24" s="107" t="s">
        <v>20</v>
      </c>
      <c r="N24" s="107"/>
      <c r="O24" s="107"/>
      <c r="P24" s="107"/>
      <c r="Q24" s="107" t="s">
        <v>13</v>
      </c>
      <c r="R24" s="107"/>
      <c r="S24" s="107"/>
      <c r="U24" s="95"/>
      <c r="V24" s="96"/>
      <c r="W24" s="108" t="s">
        <v>80</v>
      </c>
      <c r="X24" s="108"/>
      <c r="Y24" s="108"/>
      <c r="Z24" s="108"/>
      <c r="AA24" s="108"/>
      <c r="AB24" s="108"/>
      <c r="AC24" s="108"/>
      <c r="AD24" s="108"/>
      <c r="AE24" s="108"/>
      <c r="AF24" s="109"/>
      <c r="AI24" s="2">
        <f>SMALL(N19:O23,1)</f>
        <v>10</v>
      </c>
      <c r="AJ24" s="21" t="e">
        <f>LARGE(N19:O23,2)</f>
        <v>#NUM!</v>
      </c>
      <c r="AK24" s="20">
        <f>SUM(AK19:AK23)</f>
        <v>1</v>
      </c>
      <c r="AL24" s="20"/>
      <c r="AM24" s="31" t="s">
        <v>54</v>
      </c>
    </row>
    <row r="25" spans="1:39" ht="15.95" customHeight="1">
      <c r="A25" s="1"/>
      <c r="B25" s="112"/>
      <c r="C25" s="113"/>
      <c r="D25" s="113"/>
      <c r="E25" s="113"/>
      <c r="F25" s="113"/>
      <c r="G25" s="113"/>
      <c r="H25" s="113"/>
      <c r="I25" s="114"/>
      <c r="J25" s="115">
        <f>MAX(N19:O23)</f>
        <v>10</v>
      </c>
      <c r="K25" s="116"/>
      <c r="L25" s="117"/>
      <c r="M25" s="118">
        <f ca="1">SUMIF($N$19:$S$23,J25,$P$19:$S$23)</f>
        <v>-40000</v>
      </c>
      <c r="N25" s="118"/>
      <c r="O25" s="118"/>
      <c r="P25" s="118"/>
      <c r="Q25" s="73">
        <f ca="1">IFERROR(M25*J25/100,"")</f>
        <v>-4000</v>
      </c>
      <c r="R25" s="74"/>
      <c r="S25" s="75"/>
      <c r="U25" s="97"/>
      <c r="V25" s="98"/>
      <c r="W25" s="110"/>
      <c r="X25" s="110"/>
      <c r="Y25" s="110"/>
      <c r="Z25" s="110"/>
      <c r="AA25" s="110"/>
      <c r="AB25" s="110"/>
      <c r="AC25" s="110"/>
      <c r="AD25" s="110"/>
      <c r="AE25" s="110"/>
      <c r="AF25" s="111"/>
      <c r="AI25" s="1"/>
      <c r="AJ25" s="1"/>
    </row>
    <row r="26" spans="1:39" ht="15.95" customHeight="1">
      <c r="A26" s="1"/>
      <c r="B26" s="76"/>
      <c r="C26" s="77"/>
      <c r="D26" s="77"/>
      <c r="E26" s="77"/>
      <c r="F26" s="77"/>
      <c r="G26" s="77"/>
      <c r="H26" s="77"/>
      <c r="I26" s="78"/>
      <c r="J26" s="79" t="str">
        <f>IFERROR(IF(J25=$AJ$24,"対象外",IF(J25&gt;$AJ$24,$AJ$24,"")),"対象外")</f>
        <v>対象外</v>
      </c>
      <c r="K26" s="80"/>
      <c r="L26" s="81"/>
      <c r="M26" s="82">
        <f ca="1">SUMIF(N19:P23,IF(J26="対象外",J27,J26),$P$19:$P$23)</f>
        <v>0</v>
      </c>
      <c r="N26" s="82"/>
      <c r="O26" s="82"/>
      <c r="P26" s="82"/>
      <c r="Q26" s="83" t="str">
        <f>IF(Q2="","",IF(J26="対象外","－",IFERROR(ROUND(M26*J26/100,0),"")))</f>
        <v>－</v>
      </c>
      <c r="R26" s="84"/>
      <c r="S26" s="85"/>
      <c r="AI26" s="1"/>
      <c r="AJ26" s="1"/>
    </row>
    <row r="27" spans="1:39" ht="15.95" customHeight="1" thickBot="1">
      <c r="A27" s="1"/>
      <c r="B27" s="76"/>
      <c r="C27" s="77"/>
      <c r="D27" s="77"/>
      <c r="E27" s="77"/>
      <c r="F27" s="77"/>
      <c r="G27" s="77"/>
      <c r="H27" s="77"/>
      <c r="I27" s="78"/>
      <c r="J27" s="86" t="str">
        <f>IF(J26="対象外","","対象外")</f>
        <v/>
      </c>
      <c r="K27" s="87"/>
      <c r="L27" s="88"/>
      <c r="M27" s="89" t="str">
        <f ca="1">IF(SUM(M25:P26)&lt;&gt;M28,M28-SUM(M25,M26),"")</f>
        <v/>
      </c>
      <c r="N27" s="89"/>
      <c r="O27" s="89"/>
      <c r="P27" s="89"/>
      <c r="Q27" s="90" t="str">
        <f ca="1">IF(Q2="","",IF(J27="対象外","－",IFERROR(ROUND(M27*J27/100,0),"")))</f>
        <v/>
      </c>
      <c r="R27" s="91"/>
      <c r="S27" s="92"/>
      <c r="U27" s="11"/>
      <c r="V27" s="11"/>
      <c r="W27" s="11"/>
      <c r="X27" s="11"/>
      <c r="Y27" s="11"/>
      <c r="Z27" s="11"/>
      <c r="AA27" s="11"/>
      <c r="AB27" s="11"/>
      <c r="AC27" s="11"/>
      <c r="AD27" s="11"/>
      <c r="AE27" s="11"/>
      <c r="AF27" s="11"/>
      <c r="AI27" s="62"/>
      <c r="AJ27" s="62"/>
    </row>
    <row r="28" spans="1:39" ht="15.95" customHeight="1" thickTop="1">
      <c r="A28" s="1"/>
      <c r="B28" s="63"/>
      <c r="C28" s="64"/>
      <c r="D28" s="64"/>
      <c r="E28" s="64"/>
      <c r="F28" s="64"/>
      <c r="G28" s="64"/>
      <c r="H28" s="64"/>
      <c r="I28" s="65"/>
      <c r="J28" s="66" t="s">
        <v>18</v>
      </c>
      <c r="K28" s="67"/>
      <c r="L28" s="68"/>
      <c r="M28" s="69">
        <f>SUM(P19:S23)</f>
        <v>-40000</v>
      </c>
      <c r="N28" s="69"/>
      <c r="O28" s="69"/>
      <c r="P28" s="69"/>
      <c r="Q28" s="70">
        <f ca="1">IF(AK24&gt;2,"税率見直",SUM(Q25:S27))</f>
        <v>-4000</v>
      </c>
      <c r="R28" s="71"/>
      <c r="S28" s="72"/>
      <c r="AI28" s="62"/>
      <c r="AJ28" s="62"/>
    </row>
    <row r="29" spans="1:39" ht="13.5" customHeight="1"/>
    <row r="30" spans="1:39">
      <c r="P30" s="57" t="s">
        <v>48</v>
      </c>
      <c r="Q30" s="57"/>
      <c r="R30" s="57"/>
      <c r="S30" s="57"/>
    </row>
    <row r="32" spans="1:39" ht="15" customHeight="1"/>
    <row r="33" spans="2:32" ht="15" customHeight="1">
      <c r="B33" s="58" t="s">
        <v>51</v>
      </c>
      <c r="C33" s="58"/>
      <c r="D33" s="58"/>
      <c r="E33" s="58"/>
      <c r="F33" s="58"/>
    </row>
    <row r="34" spans="2:32" ht="15" customHeight="1">
      <c r="B34" s="59"/>
      <c r="C34" s="60"/>
      <c r="D34" s="60"/>
      <c r="E34" s="60"/>
      <c r="F34" s="60"/>
      <c r="G34" s="60"/>
      <c r="H34" s="60"/>
      <c r="I34" s="60"/>
      <c r="J34" s="60"/>
      <c r="K34" s="60"/>
      <c r="L34" s="60"/>
      <c r="M34" s="60"/>
      <c r="N34" s="60"/>
      <c r="O34" s="60"/>
      <c r="P34" s="60"/>
      <c r="Q34" s="60"/>
      <c r="R34" s="60"/>
      <c r="S34" s="60"/>
      <c r="T34" s="60"/>
      <c r="U34" s="60"/>
      <c r="V34" s="60"/>
      <c r="W34" s="60"/>
      <c r="X34" s="60"/>
      <c r="Y34" s="60"/>
      <c r="Z34" s="60"/>
      <c r="AA34" s="60"/>
      <c r="AB34" s="60"/>
      <c r="AC34" s="60"/>
      <c r="AD34" s="60"/>
      <c r="AE34" s="60"/>
      <c r="AF34" s="61"/>
    </row>
    <row r="35" spans="2:32" ht="15" customHeight="1">
      <c r="B35" s="51"/>
      <c r="C35" s="52"/>
      <c r="D35" s="52"/>
      <c r="E35" s="52"/>
      <c r="F35" s="52"/>
      <c r="G35" s="52"/>
      <c r="H35" s="52"/>
      <c r="I35" s="52"/>
      <c r="J35" s="52"/>
      <c r="K35" s="52"/>
      <c r="L35" s="52"/>
      <c r="M35" s="52"/>
      <c r="N35" s="52"/>
      <c r="O35" s="52"/>
      <c r="P35" s="52"/>
      <c r="Q35" s="52"/>
      <c r="R35" s="52"/>
      <c r="S35" s="52"/>
      <c r="T35" s="52"/>
      <c r="U35" s="52"/>
      <c r="V35" s="52"/>
      <c r="W35" s="52"/>
      <c r="X35" s="52"/>
      <c r="Y35" s="52"/>
      <c r="Z35" s="52"/>
      <c r="AA35" s="52"/>
      <c r="AB35" s="52"/>
      <c r="AC35" s="52"/>
      <c r="AD35" s="52"/>
      <c r="AE35" s="52"/>
      <c r="AF35" s="53"/>
    </row>
    <row r="36" spans="2:32" ht="15" customHeight="1">
      <c r="B36" s="51"/>
      <c r="C36" s="52"/>
      <c r="D36" s="52"/>
      <c r="E36" s="52"/>
      <c r="F36" s="52"/>
      <c r="G36" s="52"/>
      <c r="H36" s="52"/>
      <c r="I36" s="52"/>
      <c r="J36" s="52"/>
      <c r="K36" s="52"/>
      <c r="L36" s="52"/>
      <c r="M36" s="52"/>
      <c r="N36" s="52"/>
      <c r="O36" s="52"/>
      <c r="P36" s="52"/>
      <c r="Q36" s="52"/>
      <c r="R36" s="52"/>
      <c r="S36" s="52"/>
      <c r="T36" s="52"/>
      <c r="U36" s="52"/>
      <c r="V36" s="52"/>
      <c r="W36" s="52"/>
      <c r="X36" s="52"/>
      <c r="Y36" s="52"/>
      <c r="Z36" s="52"/>
      <c r="AA36" s="52"/>
      <c r="AB36" s="52"/>
      <c r="AC36" s="52"/>
      <c r="AD36" s="52"/>
      <c r="AE36" s="52"/>
      <c r="AF36" s="53"/>
    </row>
    <row r="37" spans="2:32" ht="15" customHeight="1">
      <c r="B37" s="51"/>
      <c r="C37" s="52"/>
      <c r="D37" s="52"/>
      <c r="E37" s="52"/>
      <c r="F37" s="52"/>
      <c r="G37" s="52"/>
      <c r="H37" s="52"/>
      <c r="I37" s="52"/>
      <c r="J37" s="52"/>
      <c r="K37" s="52"/>
      <c r="L37" s="52"/>
      <c r="M37" s="52"/>
      <c r="N37" s="52"/>
      <c r="O37" s="52"/>
      <c r="P37" s="52"/>
      <c r="Q37" s="52"/>
      <c r="R37" s="52"/>
      <c r="S37" s="52"/>
      <c r="T37" s="52"/>
      <c r="U37" s="52"/>
      <c r="V37" s="52"/>
      <c r="W37" s="52"/>
      <c r="X37" s="52"/>
      <c r="Y37" s="52"/>
      <c r="Z37" s="52"/>
      <c r="AA37" s="52"/>
      <c r="AB37" s="52"/>
      <c r="AC37" s="52"/>
      <c r="AD37" s="52"/>
      <c r="AE37" s="52"/>
      <c r="AF37" s="53"/>
    </row>
    <row r="38" spans="2:32" ht="15" customHeight="1">
      <c r="B38" s="51"/>
      <c r="C38" s="52"/>
      <c r="D38" s="52"/>
      <c r="E38" s="52"/>
      <c r="F38" s="52"/>
      <c r="G38" s="52"/>
      <c r="H38" s="52"/>
      <c r="I38" s="52"/>
      <c r="J38" s="52"/>
      <c r="K38" s="52"/>
      <c r="L38" s="52"/>
      <c r="M38" s="52"/>
      <c r="N38" s="52"/>
      <c r="O38" s="52"/>
      <c r="P38" s="52"/>
      <c r="Q38" s="52"/>
      <c r="R38" s="52"/>
      <c r="S38" s="52"/>
      <c r="T38" s="52"/>
      <c r="U38" s="52"/>
      <c r="V38" s="52"/>
      <c r="W38" s="52"/>
      <c r="X38" s="52"/>
      <c r="Y38" s="52"/>
      <c r="Z38" s="52"/>
      <c r="AA38" s="52"/>
      <c r="AB38" s="52"/>
      <c r="AC38" s="52"/>
      <c r="AD38" s="52"/>
      <c r="AE38" s="52"/>
      <c r="AF38" s="53"/>
    </row>
    <row r="39" spans="2:32" ht="15" customHeight="1">
      <c r="B39" s="51"/>
      <c r="C39" s="52"/>
      <c r="D39" s="52"/>
      <c r="E39" s="52"/>
      <c r="F39" s="52"/>
      <c r="G39" s="52"/>
      <c r="H39" s="52"/>
      <c r="I39" s="52"/>
      <c r="J39" s="52"/>
      <c r="K39" s="52"/>
      <c r="L39" s="52"/>
      <c r="M39" s="52"/>
      <c r="N39" s="52"/>
      <c r="O39" s="52"/>
      <c r="P39" s="52"/>
      <c r="Q39" s="52"/>
      <c r="R39" s="52"/>
      <c r="S39" s="52"/>
      <c r="T39" s="52"/>
      <c r="U39" s="52"/>
      <c r="V39" s="52"/>
      <c r="W39" s="52"/>
      <c r="X39" s="52"/>
      <c r="Y39" s="52"/>
      <c r="Z39" s="52"/>
      <c r="AA39" s="52"/>
      <c r="AB39" s="52"/>
      <c r="AC39" s="52"/>
      <c r="AD39" s="52"/>
      <c r="AE39" s="52"/>
      <c r="AF39" s="53"/>
    </row>
    <row r="40" spans="2:32" ht="15" customHeight="1">
      <c r="B40" s="51"/>
      <c r="C40" s="52"/>
      <c r="D40" s="52"/>
      <c r="E40" s="52"/>
      <c r="F40" s="52"/>
      <c r="G40" s="52"/>
      <c r="H40" s="52"/>
      <c r="I40" s="52"/>
      <c r="J40" s="52"/>
      <c r="K40" s="52"/>
      <c r="L40" s="52"/>
      <c r="M40" s="52"/>
      <c r="N40" s="52"/>
      <c r="O40" s="52"/>
      <c r="P40" s="52"/>
      <c r="Q40" s="52"/>
      <c r="R40" s="52"/>
      <c r="S40" s="52"/>
      <c r="T40" s="52"/>
      <c r="U40" s="52"/>
      <c r="V40" s="52"/>
      <c r="W40" s="52"/>
      <c r="X40" s="52"/>
      <c r="Y40" s="52"/>
      <c r="Z40" s="52"/>
      <c r="AA40" s="52"/>
      <c r="AB40" s="52"/>
      <c r="AC40" s="52"/>
      <c r="AD40" s="52"/>
      <c r="AE40" s="52"/>
      <c r="AF40" s="53"/>
    </row>
    <row r="41" spans="2:32" ht="15" customHeight="1">
      <c r="B41" s="51"/>
      <c r="C41" s="52"/>
      <c r="D41" s="52"/>
      <c r="E41" s="52"/>
      <c r="F41" s="52"/>
      <c r="G41" s="52"/>
      <c r="H41" s="52"/>
      <c r="I41" s="52"/>
      <c r="J41" s="52"/>
      <c r="K41" s="52"/>
      <c r="L41" s="52"/>
      <c r="M41" s="52"/>
      <c r="N41" s="52"/>
      <c r="O41" s="52"/>
      <c r="P41" s="52"/>
      <c r="Q41" s="52"/>
      <c r="R41" s="52"/>
      <c r="S41" s="52"/>
      <c r="T41" s="52"/>
      <c r="U41" s="52"/>
      <c r="V41" s="52"/>
      <c r="W41" s="52"/>
      <c r="X41" s="52"/>
      <c r="Y41" s="52"/>
      <c r="Z41" s="52"/>
      <c r="AA41" s="52"/>
      <c r="AB41" s="52"/>
      <c r="AC41" s="52"/>
      <c r="AD41" s="52"/>
      <c r="AE41" s="52"/>
      <c r="AF41" s="53"/>
    </row>
    <row r="42" spans="2:32" ht="15" customHeight="1">
      <c r="B42" s="51"/>
      <c r="C42" s="52"/>
      <c r="D42" s="52"/>
      <c r="E42" s="52"/>
      <c r="F42" s="52"/>
      <c r="G42" s="52"/>
      <c r="H42" s="52"/>
      <c r="I42" s="52"/>
      <c r="J42" s="52"/>
      <c r="K42" s="52"/>
      <c r="L42" s="52"/>
      <c r="M42" s="52"/>
      <c r="N42" s="52"/>
      <c r="O42" s="52"/>
      <c r="P42" s="52"/>
      <c r="Q42" s="52"/>
      <c r="R42" s="52"/>
      <c r="S42" s="52"/>
      <c r="T42" s="52"/>
      <c r="U42" s="52"/>
      <c r="V42" s="52"/>
      <c r="W42" s="52"/>
      <c r="X42" s="52"/>
      <c r="Y42" s="52"/>
      <c r="Z42" s="52"/>
      <c r="AA42" s="52"/>
      <c r="AB42" s="52"/>
      <c r="AC42" s="52"/>
      <c r="AD42" s="52"/>
      <c r="AE42" s="52"/>
      <c r="AF42" s="53"/>
    </row>
    <row r="43" spans="2:32" ht="15" customHeight="1">
      <c r="B43" s="51"/>
      <c r="C43" s="52"/>
      <c r="D43" s="52"/>
      <c r="E43" s="52"/>
      <c r="F43" s="52"/>
      <c r="G43" s="52"/>
      <c r="H43" s="52"/>
      <c r="I43" s="52"/>
      <c r="J43" s="52"/>
      <c r="K43" s="52"/>
      <c r="L43" s="52"/>
      <c r="M43" s="52"/>
      <c r="N43" s="52"/>
      <c r="O43" s="52"/>
      <c r="P43" s="52"/>
      <c r="Q43" s="52"/>
      <c r="R43" s="52"/>
      <c r="S43" s="52"/>
      <c r="T43" s="52"/>
      <c r="U43" s="52"/>
      <c r="V43" s="52"/>
      <c r="W43" s="52"/>
      <c r="X43" s="52"/>
      <c r="Y43" s="52"/>
      <c r="Z43" s="52"/>
      <c r="AA43" s="52"/>
      <c r="AB43" s="52"/>
      <c r="AC43" s="52"/>
      <c r="AD43" s="52"/>
      <c r="AE43" s="52"/>
      <c r="AF43" s="53"/>
    </row>
    <row r="44" spans="2:32" ht="15" customHeight="1">
      <c r="B44" s="51"/>
      <c r="C44" s="52"/>
      <c r="D44" s="52"/>
      <c r="E44" s="52"/>
      <c r="F44" s="52"/>
      <c r="G44" s="52"/>
      <c r="H44" s="52"/>
      <c r="I44" s="52"/>
      <c r="J44" s="52"/>
      <c r="K44" s="52"/>
      <c r="L44" s="52"/>
      <c r="M44" s="52"/>
      <c r="N44" s="52"/>
      <c r="O44" s="52"/>
      <c r="P44" s="52"/>
      <c r="Q44" s="52"/>
      <c r="R44" s="52"/>
      <c r="S44" s="52"/>
      <c r="T44" s="52"/>
      <c r="U44" s="52"/>
      <c r="V44" s="52"/>
      <c r="W44" s="52"/>
      <c r="X44" s="52"/>
      <c r="Y44" s="52"/>
      <c r="Z44" s="52"/>
      <c r="AA44" s="52"/>
      <c r="AB44" s="52"/>
      <c r="AC44" s="52"/>
      <c r="AD44" s="52"/>
      <c r="AE44" s="52"/>
      <c r="AF44" s="53"/>
    </row>
    <row r="45" spans="2:32" ht="15" customHeight="1">
      <c r="B45" s="51"/>
      <c r="C45" s="52"/>
      <c r="D45" s="52"/>
      <c r="E45" s="52"/>
      <c r="F45" s="52"/>
      <c r="G45" s="52"/>
      <c r="H45" s="52"/>
      <c r="I45" s="52"/>
      <c r="J45" s="52"/>
      <c r="K45" s="52"/>
      <c r="L45" s="52"/>
      <c r="M45" s="52"/>
      <c r="N45" s="52"/>
      <c r="O45" s="52"/>
      <c r="P45" s="52"/>
      <c r="Q45" s="52"/>
      <c r="R45" s="52"/>
      <c r="S45" s="52"/>
      <c r="T45" s="52"/>
      <c r="U45" s="52"/>
      <c r="V45" s="52"/>
      <c r="W45" s="52"/>
      <c r="X45" s="52"/>
      <c r="Y45" s="52"/>
      <c r="Z45" s="52"/>
      <c r="AA45" s="52"/>
      <c r="AB45" s="52"/>
      <c r="AC45" s="52"/>
      <c r="AD45" s="52"/>
      <c r="AE45" s="52"/>
      <c r="AF45" s="53"/>
    </row>
    <row r="46" spans="2:32" ht="15" customHeight="1">
      <c r="B46" s="51"/>
      <c r="C46" s="52"/>
      <c r="D46" s="52"/>
      <c r="E46" s="52"/>
      <c r="F46" s="52"/>
      <c r="G46" s="52"/>
      <c r="H46" s="52"/>
      <c r="I46" s="52"/>
      <c r="J46" s="52"/>
      <c r="K46" s="52"/>
      <c r="L46" s="52"/>
      <c r="M46" s="52"/>
      <c r="N46" s="52"/>
      <c r="O46" s="52"/>
      <c r="P46" s="52"/>
      <c r="Q46" s="52"/>
      <c r="R46" s="52"/>
      <c r="S46" s="52"/>
      <c r="T46" s="52"/>
      <c r="U46" s="52"/>
      <c r="V46" s="52"/>
      <c r="W46" s="52"/>
      <c r="X46" s="52"/>
      <c r="Y46" s="52"/>
      <c r="Z46" s="52"/>
      <c r="AA46" s="52"/>
      <c r="AB46" s="52"/>
      <c r="AC46" s="52"/>
      <c r="AD46" s="52"/>
      <c r="AE46" s="52"/>
      <c r="AF46" s="53"/>
    </row>
    <row r="47" spans="2:32" ht="15" customHeight="1">
      <c r="B47" s="51"/>
      <c r="C47" s="52"/>
      <c r="D47" s="52"/>
      <c r="E47" s="52"/>
      <c r="F47" s="52"/>
      <c r="G47" s="52"/>
      <c r="H47" s="52"/>
      <c r="I47" s="52"/>
      <c r="J47" s="52"/>
      <c r="K47" s="52"/>
      <c r="L47" s="52"/>
      <c r="M47" s="52"/>
      <c r="N47" s="52"/>
      <c r="O47" s="52"/>
      <c r="P47" s="52"/>
      <c r="Q47" s="52"/>
      <c r="R47" s="52"/>
      <c r="S47" s="52"/>
      <c r="T47" s="52"/>
      <c r="U47" s="52"/>
      <c r="V47" s="52"/>
      <c r="W47" s="52"/>
      <c r="X47" s="52"/>
      <c r="Y47" s="52"/>
      <c r="Z47" s="52"/>
      <c r="AA47" s="52"/>
      <c r="AB47" s="52"/>
      <c r="AC47" s="52"/>
      <c r="AD47" s="52"/>
      <c r="AE47" s="52"/>
      <c r="AF47" s="53"/>
    </row>
    <row r="48" spans="2:32" ht="15" customHeight="1">
      <c r="B48" s="51"/>
      <c r="C48" s="52"/>
      <c r="D48" s="52"/>
      <c r="E48" s="52"/>
      <c r="F48" s="52"/>
      <c r="G48" s="52"/>
      <c r="H48" s="52"/>
      <c r="I48" s="52"/>
      <c r="J48" s="52"/>
      <c r="K48" s="52"/>
      <c r="L48" s="52"/>
      <c r="M48" s="52"/>
      <c r="N48" s="52"/>
      <c r="O48" s="52"/>
      <c r="P48" s="52"/>
      <c r="Q48" s="52"/>
      <c r="R48" s="52"/>
      <c r="S48" s="52"/>
      <c r="T48" s="52"/>
      <c r="U48" s="52"/>
      <c r="V48" s="52"/>
      <c r="W48" s="52"/>
      <c r="X48" s="52"/>
      <c r="Y48" s="52"/>
      <c r="Z48" s="52"/>
      <c r="AA48" s="52"/>
      <c r="AB48" s="52"/>
      <c r="AC48" s="52"/>
      <c r="AD48" s="52"/>
      <c r="AE48" s="52"/>
      <c r="AF48" s="53"/>
    </row>
    <row r="49" spans="2:32" ht="15" customHeight="1">
      <c r="B49" s="51"/>
      <c r="C49" s="52"/>
      <c r="D49" s="52"/>
      <c r="E49" s="52"/>
      <c r="F49" s="52"/>
      <c r="G49" s="52"/>
      <c r="H49" s="52"/>
      <c r="I49" s="52"/>
      <c r="J49" s="52"/>
      <c r="K49" s="52"/>
      <c r="L49" s="52"/>
      <c r="M49" s="52"/>
      <c r="N49" s="52"/>
      <c r="O49" s="52"/>
      <c r="P49" s="52"/>
      <c r="Q49" s="52"/>
      <c r="R49" s="52"/>
      <c r="S49" s="52"/>
      <c r="T49" s="52"/>
      <c r="U49" s="52"/>
      <c r="V49" s="52"/>
      <c r="W49" s="52"/>
      <c r="X49" s="52"/>
      <c r="Y49" s="52"/>
      <c r="Z49" s="52"/>
      <c r="AA49" s="52"/>
      <c r="AB49" s="52"/>
      <c r="AC49" s="52"/>
      <c r="AD49" s="52"/>
      <c r="AE49" s="52"/>
      <c r="AF49" s="53"/>
    </row>
    <row r="50" spans="2:32" ht="15" customHeight="1">
      <c r="B50" s="51"/>
      <c r="C50" s="52"/>
      <c r="D50" s="52"/>
      <c r="E50" s="52"/>
      <c r="F50" s="52"/>
      <c r="G50" s="52"/>
      <c r="H50" s="52"/>
      <c r="I50" s="52"/>
      <c r="J50" s="52"/>
      <c r="K50" s="52"/>
      <c r="L50" s="52"/>
      <c r="M50" s="52"/>
      <c r="N50" s="52"/>
      <c r="O50" s="52"/>
      <c r="P50" s="52"/>
      <c r="Q50" s="52"/>
      <c r="R50" s="52"/>
      <c r="S50" s="52"/>
      <c r="T50" s="52"/>
      <c r="U50" s="52"/>
      <c r="V50" s="52"/>
      <c r="W50" s="52"/>
      <c r="X50" s="52"/>
      <c r="Y50" s="52"/>
      <c r="Z50" s="52"/>
      <c r="AA50" s="52"/>
      <c r="AB50" s="52"/>
      <c r="AC50" s="52"/>
      <c r="AD50" s="52"/>
      <c r="AE50" s="52"/>
      <c r="AF50" s="53"/>
    </row>
    <row r="51" spans="2:32" ht="15" customHeight="1">
      <c r="B51" s="51"/>
      <c r="C51" s="52"/>
      <c r="D51" s="52"/>
      <c r="E51" s="52"/>
      <c r="F51" s="52"/>
      <c r="G51" s="52"/>
      <c r="H51" s="52"/>
      <c r="I51" s="52"/>
      <c r="J51" s="52"/>
      <c r="K51" s="52"/>
      <c r="L51" s="52"/>
      <c r="M51" s="52"/>
      <c r="N51" s="52"/>
      <c r="O51" s="52"/>
      <c r="P51" s="52"/>
      <c r="Q51" s="52"/>
      <c r="R51" s="52"/>
      <c r="S51" s="52"/>
      <c r="T51" s="52"/>
      <c r="U51" s="52"/>
      <c r="V51" s="52"/>
      <c r="W51" s="52"/>
      <c r="X51" s="52"/>
      <c r="Y51" s="52"/>
      <c r="Z51" s="52"/>
      <c r="AA51" s="52"/>
      <c r="AB51" s="52"/>
      <c r="AC51" s="52"/>
      <c r="AD51" s="52"/>
      <c r="AE51" s="52"/>
      <c r="AF51" s="53"/>
    </row>
    <row r="52" spans="2:32" ht="15" customHeight="1">
      <c r="B52" s="51"/>
      <c r="C52" s="52"/>
      <c r="D52" s="52"/>
      <c r="E52" s="52"/>
      <c r="F52" s="52"/>
      <c r="G52" s="52"/>
      <c r="H52" s="52"/>
      <c r="I52" s="52"/>
      <c r="J52" s="52"/>
      <c r="K52" s="52"/>
      <c r="L52" s="52"/>
      <c r="M52" s="52"/>
      <c r="N52" s="52"/>
      <c r="O52" s="52"/>
      <c r="P52" s="52"/>
      <c r="Q52" s="52"/>
      <c r="R52" s="52"/>
      <c r="S52" s="52"/>
      <c r="T52" s="52"/>
      <c r="U52" s="52"/>
      <c r="V52" s="52"/>
      <c r="W52" s="52"/>
      <c r="X52" s="52"/>
      <c r="Y52" s="52"/>
      <c r="Z52" s="52"/>
      <c r="AA52" s="52"/>
      <c r="AB52" s="52"/>
      <c r="AC52" s="52"/>
      <c r="AD52" s="52"/>
      <c r="AE52" s="52"/>
      <c r="AF52" s="53"/>
    </row>
    <row r="53" spans="2:32" ht="15" customHeight="1">
      <c r="B53" s="51"/>
      <c r="C53" s="52"/>
      <c r="D53" s="52"/>
      <c r="E53" s="52"/>
      <c r="F53" s="52"/>
      <c r="G53" s="52"/>
      <c r="H53" s="52"/>
      <c r="I53" s="52"/>
      <c r="J53" s="52"/>
      <c r="K53" s="52"/>
      <c r="L53" s="52"/>
      <c r="M53" s="52"/>
      <c r="N53" s="52"/>
      <c r="O53" s="52"/>
      <c r="P53" s="52"/>
      <c r="Q53" s="52"/>
      <c r="R53" s="52"/>
      <c r="S53" s="52"/>
      <c r="T53" s="52"/>
      <c r="U53" s="52"/>
      <c r="V53" s="52"/>
      <c r="W53" s="52"/>
      <c r="X53" s="52"/>
      <c r="Y53" s="52"/>
      <c r="Z53" s="52"/>
      <c r="AA53" s="52"/>
      <c r="AB53" s="52"/>
      <c r="AC53" s="52"/>
      <c r="AD53" s="52"/>
      <c r="AE53" s="52"/>
      <c r="AF53" s="53"/>
    </row>
    <row r="54" spans="2:32" ht="15" customHeight="1">
      <c r="B54" s="51"/>
      <c r="C54" s="52"/>
      <c r="D54" s="52"/>
      <c r="E54" s="52"/>
      <c r="F54" s="52"/>
      <c r="G54" s="52"/>
      <c r="H54" s="52"/>
      <c r="I54" s="52"/>
      <c r="J54" s="52"/>
      <c r="K54" s="52"/>
      <c r="L54" s="52"/>
      <c r="M54" s="52"/>
      <c r="N54" s="52"/>
      <c r="O54" s="52"/>
      <c r="P54" s="52"/>
      <c r="Q54" s="52"/>
      <c r="R54" s="52"/>
      <c r="S54" s="52"/>
      <c r="T54" s="52"/>
      <c r="U54" s="52"/>
      <c r="V54" s="52"/>
      <c r="W54" s="52"/>
      <c r="X54" s="52"/>
      <c r="Y54" s="52"/>
      <c r="Z54" s="52"/>
      <c r="AA54" s="52"/>
      <c r="AB54" s="52"/>
      <c r="AC54" s="52"/>
      <c r="AD54" s="52"/>
      <c r="AE54" s="52"/>
      <c r="AF54" s="53"/>
    </row>
    <row r="55" spans="2:32" ht="15" customHeight="1">
      <c r="B55" s="51"/>
      <c r="C55" s="52"/>
      <c r="D55" s="52"/>
      <c r="E55" s="52"/>
      <c r="F55" s="52"/>
      <c r="G55" s="52"/>
      <c r="H55" s="52"/>
      <c r="I55" s="52"/>
      <c r="J55" s="52"/>
      <c r="K55" s="52"/>
      <c r="L55" s="52"/>
      <c r="M55" s="52"/>
      <c r="N55" s="52"/>
      <c r="O55" s="52"/>
      <c r="P55" s="52"/>
      <c r="Q55" s="52"/>
      <c r="R55" s="52"/>
      <c r="S55" s="52"/>
      <c r="T55" s="52"/>
      <c r="U55" s="52"/>
      <c r="V55" s="52"/>
      <c r="W55" s="52"/>
      <c r="X55" s="52"/>
      <c r="Y55" s="52"/>
      <c r="Z55" s="52"/>
      <c r="AA55" s="52"/>
      <c r="AB55" s="52"/>
      <c r="AC55" s="52"/>
      <c r="AD55" s="52"/>
      <c r="AE55" s="52"/>
      <c r="AF55" s="53"/>
    </row>
    <row r="56" spans="2:32" ht="15" customHeight="1">
      <c r="B56" s="51"/>
      <c r="C56" s="52"/>
      <c r="D56" s="52"/>
      <c r="E56" s="52"/>
      <c r="F56" s="52"/>
      <c r="G56" s="52"/>
      <c r="H56" s="52"/>
      <c r="I56" s="52"/>
      <c r="J56" s="52"/>
      <c r="K56" s="52"/>
      <c r="L56" s="52"/>
      <c r="M56" s="52"/>
      <c r="N56" s="52"/>
      <c r="O56" s="52"/>
      <c r="P56" s="52"/>
      <c r="Q56" s="52"/>
      <c r="R56" s="52"/>
      <c r="S56" s="52"/>
      <c r="T56" s="52"/>
      <c r="U56" s="52"/>
      <c r="V56" s="52"/>
      <c r="W56" s="52"/>
      <c r="X56" s="52"/>
      <c r="Y56" s="52"/>
      <c r="Z56" s="52"/>
      <c r="AA56" s="52"/>
      <c r="AB56" s="52"/>
      <c r="AC56" s="52"/>
      <c r="AD56" s="52"/>
      <c r="AE56" s="52"/>
      <c r="AF56" s="53"/>
    </row>
    <row r="57" spans="2:32" ht="15" customHeight="1">
      <c r="B57" s="54"/>
      <c r="C57" s="55"/>
      <c r="D57" s="55"/>
      <c r="E57" s="55"/>
      <c r="F57" s="55"/>
      <c r="G57" s="55"/>
      <c r="H57" s="55"/>
      <c r="I57" s="55"/>
      <c r="J57" s="55"/>
      <c r="K57" s="55"/>
      <c r="L57" s="55"/>
      <c r="M57" s="55"/>
      <c r="N57" s="55"/>
      <c r="O57" s="55"/>
      <c r="P57" s="55"/>
      <c r="Q57" s="55"/>
      <c r="R57" s="55"/>
      <c r="S57" s="55"/>
      <c r="T57" s="55"/>
      <c r="U57" s="55"/>
      <c r="V57" s="55"/>
      <c r="W57" s="55"/>
      <c r="X57" s="55"/>
      <c r="Y57" s="55"/>
      <c r="Z57" s="55"/>
      <c r="AA57" s="55"/>
      <c r="AB57" s="55"/>
      <c r="AC57" s="55"/>
      <c r="AD57" s="55"/>
      <c r="AE57" s="55"/>
      <c r="AF57" s="56"/>
    </row>
    <row r="58" spans="2:32" ht="15" customHeight="1"/>
    <row r="59" spans="2:32" ht="15" customHeight="1"/>
    <row r="60" spans="2:32" ht="15" customHeight="1"/>
  </sheetData>
  <sheetProtection algorithmName="SHA-512" hashValue="tq9tclqMkkuyBblEAs4mOt4s+eV+o/3mjwjrYu/77QYcnfViGtA4FniOQ17h9nlKXwDbbgDwkF184Wx1SkfrVg==" saltValue="kXTNcwgQYPZ9OvNSddx34A==" spinCount="100000" sheet="1" selectLockedCells="1"/>
  <mergeCells count="136">
    <mergeCell ref="AI2:AJ2"/>
    <mergeCell ref="Z4:AF4"/>
    <mergeCell ref="C5:L5"/>
    <mergeCell ref="N5:S5"/>
    <mergeCell ref="T5:Y5"/>
    <mergeCell ref="Z5:AF5"/>
    <mergeCell ref="B2:L2"/>
    <mergeCell ref="N2:P2"/>
    <mergeCell ref="Q2:W2"/>
    <mergeCell ref="Y2:AA2"/>
    <mergeCell ref="AB2:AF2"/>
    <mergeCell ref="B7:F7"/>
    <mergeCell ref="G7:H7"/>
    <mergeCell ref="I7:L7"/>
    <mergeCell ref="B8:F8"/>
    <mergeCell ref="G8:H8"/>
    <mergeCell ref="I8:L8"/>
    <mergeCell ref="C4:L4"/>
    <mergeCell ref="N4:S4"/>
    <mergeCell ref="T4:Y4"/>
    <mergeCell ref="B10:L10"/>
    <mergeCell ref="N10:P11"/>
    <mergeCell ref="Q10:AF10"/>
    <mergeCell ref="AI10:AJ10"/>
    <mergeCell ref="B11:L11"/>
    <mergeCell ref="Q11:AF11"/>
    <mergeCell ref="N8:P8"/>
    <mergeCell ref="Q8:AF8"/>
    <mergeCell ref="B9:L9"/>
    <mergeCell ref="N9:P9"/>
    <mergeCell ref="Q9:V9"/>
    <mergeCell ref="W9:Y9"/>
    <mergeCell ref="Z9:AF9"/>
    <mergeCell ref="B15:D15"/>
    <mergeCell ref="E15:G15"/>
    <mergeCell ref="H15:L15"/>
    <mergeCell ref="N15:AF15"/>
    <mergeCell ref="B16:B17"/>
    <mergeCell ref="C16:T17"/>
    <mergeCell ref="B12:L12"/>
    <mergeCell ref="N12:P13"/>
    <mergeCell ref="Q12:AC13"/>
    <mergeCell ref="AD12:AF13"/>
    <mergeCell ref="B14:D14"/>
    <mergeCell ref="E14:G14"/>
    <mergeCell ref="H14:L14"/>
    <mergeCell ref="N14:AF14"/>
    <mergeCell ref="AE18:AF18"/>
    <mergeCell ref="C19:G19"/>
    <mergeCell ref="H19:I19"/>
    <mergeCell ref="K19:M19"/>
    <mergeCell ref="N19:O19"/>
    <mergeCell ref="P19:S19"/>
    <mergeCell ref="U19:AD19"/>
    <mergeCell ref="AE19:AF19"/>
    <mergeCell ref="C18:G18"/>
    <mergeCell ref="H18:I18"/>
    <mergeCell ref="K18:M18"/>
    <mergeCell ref="N18:O18"/>
    <mergeCell ref="P18:S18"/>
    <mergeCell ref="U18:AD18"/>
    <mergeCell ref="AC20:AF20"/>
    <mergeCell ref="C21:G21"/>
    <mergeCell ref="H21:I21"/>
    <mergeCell ref="K21:M21"/>
    <mergeCell ref="N21:O21"/>
    <mergeCell ref="P21:S21"/>
    <mergeCell ref="U21:AB22"/>
    <mergeCell ref="AC21:AF22"/>
    <mergeCell ref="C22:G22"/>
    <mergeCell ref="H22:I22"/>
    <mergeCell ref="C20:G20"/>
    <mergeCell ref="H20:I20"/>
    <mergeCell ref="K20:M20"/>
    <mergeCell ref="N20:O20"/>
    <mergeCell ref="P20:S20"/>
    <mergeCell ref="U20:AB20"/>
    <mergeCell ref="M25:P25"/>
    <mergeCell ref="K22:M22"/>
    <mergeCell ref="N22:O22"/>
    <mergeCell ref="P22:S22"/>
    <mergeCell ref="C23:G23"/>
    <mergeCell ref="H23:I23"/>
    <mergeCell ref="K23:M23"/>
    <mergeCell ref="N23:O23"/>
    <mergeCell ref="P23:S23"/>
    <mergeCell ref="AI27:AJ27"/>
    <mergeCell ref="B28:I28"/>
    <mergeCell ref="J28:L28"/>
    <mergeCell ref="M28:P28"/>
    <mergeCell ref="Q28:S28"/>
    <mergeCell ref="AI28:AJ28"/>
    <mergeCell ref="Q25:S25"/>
    <mergeCell ref="B26:I26"/>
    <mergeCell ref="J26:L26"/>
    <mergeCell ref="M26:P26"/>
    <mergeCell ref="Q26:S26"/>
    <mergeCell ref="B27:I27"/>
    <mergeCell ref="J27:L27"/>
    <mergeCell ref="M27:P27"/>
    <mergeCell ref="Q27:S27"/>
    <mergeCell ref="U23:V25"/>
    <mergeCell ref="W23:AF23"/>
    <mergeCell ref="B24:I24"/>
    <mergeCell ref="J24:L24"/>
    <mergeCell ref="M24:P24"/>
    <mergeCell ref="Q24:S24"/>
    <mergeCell ref="W24:AF25"/>
    <mergeCell ref="B25:I25"/>
    <mergeCell ref="J25:L25"/>
    <mergeCell ref="B38:AF38"/>
    <mergeCell ref="B39:AF39"/>
    <mergeCell ref="B40:AF40"/>
    <mergeCell ref="B41:AF41"/>
    <mergeCell ref="B42:AF42"/>
    <mergeCell ref="B43:AF43"/>
    <mergeCell ref="P30:S30"/>
    <mergeCell ref="B33:F33"/>
    <mergeCell ref="B34:AF34"/>
    <mergeCell ref="B35:AF35"/>
    <mergeCell ref="B36:AF36"/>
    <mergeCell ref="B37:AF37"/>
    <mergeCell ref="B56:AF56"/>
    <mergeCell ref="B57:AF57"/>
    <mergeCell ref="B50:AF50"/>
    <mergeCell ref="B51:AF51"/>
    <mergeCell ref="B52:AF52"/>
    <mergeCell ref="B53:AF53"/>
    <mergeCell ref="B54:AF54"/>
    <mergeCell ref="B55:AF55"/>
    <mergeCell ref="B44:AF44"/>
    <mergeCell ref="B45:AF45"/>
    <mergeCell ref="B46:AF46"/>
    <mergeCell ref="B47:AF47"/>
    <mergeCell ref="B48:AF48"/>
    <mergeCell ref="B49:AF49"/>
  </mergeCells>
  <phoneticPr fontId="2"/>
  <conditionalFormatting sqref="H19:I23">
    <cfRule type="expression" dxfId="7" priority="1">
      <formula>$AJ$18=5</formula>
    </cfRule>
  </conditionalFormatting>
  <conditionalFormatting sqref="J26:L26">
    <cfRule type="expression" dxfId="6" priority="2">
      <formula>$J$26="税率未入力"</formula>
    </cfRule>
  </conditionalFormatting>
  <conditionalFormatting sqref="Q28:S28">
    <cfRule type="expression" dxfId="5" priority="3">
      <formula>$Q$28="税率見直"</formula>
    </cfRule>
  </conditionalFormatting>
  <dataValidations count="13">
    <dataValidation type="textLength" imeMode="halfAlpha" operator="equal" allowBlank="1" showInputMessage="1" showErrorMessage="1" prompt="数字7桁です" sqref="G8:H8" xr:uid="{C7C5E222-ED6C-4028-9704-25F520756CBA}">
      <formula1>7</formula1>
    </dataValidation>
    <dataValidation type="custom" errorStyle="warning" imeMode="halfAlpha" allowBlank="1" showInputMessage="1" showErrorMessage="1" error="整数13桁で入力して下さい。" prompt="数字13桁の登録番号を連続で入力して下さい_x000a_T及び－は不要です" sqref="Q2:W2" xr:uid="{628F977D-3C85-43EA-899F-DDD9A2B578CE}">
      <formula1>AND(INT(Q2)=Q2,LEN(Q2)=13)</formula1>
    </dataValidation>
    <dataValidation allowBlank="1" showInputMessage="1" showErrorMessage="1" prompt="数字7文字_x000a_入力例_x000a_1130034_x000a_　　↓_x000a_〒113-0034" sqref="Q9:V9" xr:uid="{07BB38B6-FA28-4FF8-874D-DD5BE8A075F8}"/>
    <dataValidation allowBlank="1" showInputMessage="1" showErrorMessage="1" prompt="市外局番から_x000a_入力例_x000a_03-3945-2312" sqref="Z9:AF9" xr:uid="{4B4A917F-4E6F-474D-87F4-37C37835B573}"/>
    <dataValidation imeMode="hiragana" allowBlank="1" showInputMessage="1" showErrorMessage="1" sqref="W24:AF25 U18:AD19 C5:L5 J19:J23" xr:uid="{8306F44D-DAF7-47D7-88D7-4579E5A3A978}"/>
    <dataValidation imeMode="halfAlpha" allowBlank="1" showInputMessage="1" showErrorMessage="1" sqref="B5" xr:uid="{843BAA05-1B96-4218-AB0E-DF06BF25721C}"/>
    <dataValidation type="custom" operator="greaterThan" allowBlank="1" showInputMessage="1" showErrorMessage="1" error="マイナス以外の入力は出来ません。" sqref="AL19:AL23" xr:uid="{45D49230-B23D-4D4D-8FD1-B19D1FC25018}">
      <formula1>(C1*10)=TRUNC(C1*10)</formula1>
    </dataValidation>
    <dataValidation type="decimal" imeMode="halfAlpha" operator="lessThan" allowBlank="1" showInputMessage="1" showErrorMessage="1" error="マイナス以外の入力は出来ません。" sqref="H19:I23" xr:uid="{97CAE0F1-6F02-4E5D-8D09-2EB952E632F7}">
      <formula1>-0.1</formula1>
    </dataValidation>
    <dataValidation type="textLength" allowBlank="1" showInputMessage="1" showErrorMessage="1" error="数字7文字入力して下さい。" sqref="AC21:AF22" xr:uid="{C6664105-27A9-4B02-8FC4-FB23C8F64BA1}">
      <formula1>7</formula1>
      <formula2>7</formula2>
    </dataValidation>
    <dataValidation type="whole" allowBlank="1" showInputMessage="1" showErrorMessage="1" errorTitle="入力方法" error="消費税率を整数で入力して下さい。_x000a_消費税が対象外（不課税）の場合は、税率の欄は空白にして下さい。_x000a_例_x000a_10％→10_x000a_　８％→8" sqref="N20:O23" xr:uid="{CDCEB06A-8542-47A0-9E56-040C7A4AC0DA}">
      <formula1>1</formula1>
      <formula2>100</formula2>
    </dataValidation>
    <dataValidation type="textLength" imeMode="halfKatakana" allowBlank="1" showInputMessage="1" showErrorMessage="1" error="半角カタカナで入力して下さい_x000a_最大40文字" sqref="W23:AF23" xr:uid="{24473EE9-5C46-4358-A737-9C39F162DC0E}">
      <formula1>4</formula1>
      <formula2>40</formula2>
    </dataValidation>
    <dataValidation type="whole" imeMode="halfAlpha" operator="greaterThanOrEqual" allowBlank="1" showInputMessage="1" showErrorMessage="1" error="小数点以下及び０円未満の入力は出来ません。" prompt="整数で入力して下さい。" sqref="K19:M23" xr:uid="{DB690B14-380F-467B-864A-CBDFE2624ED7}">
      <formula1>0</formula1>
    </dataValidation>
    <dataValidation type="whole" imeMode="halfAlpha" allowBlank="1" showInputMessage="1" showErrorMessage="1" errorTitle="入力方法" error="消費税率を整数で入力して下さい。_x000a_消費税が対象外（不課税）の場合は、税率の欄は空白にして下さい。_x000a_例_x000a_10％→10_x000a_　８％→8" prompt="整数で税率入力_x000a_例_x000a_10と入力すると_x000a_10％と表示される" sqref="N19:O19" xr:uid="{48925861-CCC8-4CD5-8A04-5F23D7C451A4}">
      <formula1>1</formula1>
      <formula2>100</formula2>
    </dataValidation>
  </dataValidations>
  <printOptions horizontalCentered="1" verticalCentered="1"/>
  <pageMargins left="0.31496062992125984" right="0.11811023622047245" top="0.55118110236220474" bottom="0.19685039370078741" header="0.31496062992125984" footer="0.31496062992125984"/>
  <pageSetup paperSize="9" orientation="portrait"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Option Button 1">
              <controlPr locked="0" defaultSize="0" autoFill="0" autoLine="0" autoPict="0">
                <anchor moveWithCells="1">
                  <from>
                    <xdr:col>22</xdr:col>
                    <xdr:colOff>209550</xdr:colOff>
                    <xdr:row>20</xdr:row>
                    <xdr:rowOff>66675</xdr:rowOff>
                  </from>
                  <to>
                    <xdr:col>25</xdr:col>
                    <xdr:colOff>47625</xdr:colOff>
                    <xdr:row>21</xdr:row>
                    <xdr:rowOff>123825</xdr:rowOff>
                  </to>
                </anchor>
              </controlPr>
            </control>
          </mc:Choice>
        </mc:AlternateContent>
        <mc:AlternateContent xmlns:mc="http://schemas.openxmlformats.org/markup-compatibility/2006">
          <mc:Choice Requires="x14">
            <control shapeId="4098" r:id="rId5" name="Option Button 2">
              <controlPr locked="0" defaultSize="0" autoFill="0" autoLine="0" autoPict="0">
                <anchor moveWithCells="1">
                  <from>
                    <xdr:col>20</xdr:col>
                    <xdr:colOff>28575</xdr:colOff>
                    <xdr:row>20</xdr:row>
                    <xdr:rowOff>85725</xdr:rowOff>
                  </from>
                  <to>
                    <xdr:col>22</xdr:col>
                    <xdr:colOff>257175</xdr:colOff>
                    <xdr:row>21</xdr:row>
                    <xdr:rowOff>114300</xdr:rowOff>
                  </to>
                </anchor>
              </controlPr>
            </control>
          </mc:Choice>
        </mc:AlternateContent>
        <mc:AlternateContent xmlns:mc="http://schemas.openxmlformats.org/markup-compatibility/2006">
          <mc:Choice Requires="x14">
            <control shapeId="4099" r:id="rId6" name="Option Button 3">
              <controlPr locked="0" defaultSize="0" autoFill="0" autoLine="0" autoPict="0">
                <anchor moveWithCells="1">
                  <from>
                    <xdr:col>25</xdr:col>
                    <xdr:colOff>19050</xdr:colOff>
                    <xdr:row>20</xdr:row>
                    <xdr:rowOff>66675</xdr:rowOff>
                  </from>
                  <to>
                    <xdr:col>28</xdr:col>
                    <xdr:colOff>9525</xdr:colOff>
                    <xdr:row>21</xdr:row>
                    <xdr:rowOff>123825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45B10357-A353-4973-9C2C-E02CC7CD0ADC}">
          <x14:formula1>
            <xm:f>Sheet1!$B$2:$B$4</xm:f>
          </x14:formula1>
          <xm:sqref>B8:F8</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BB0F1C-6A82-465E-A69B-D22A00FB1C83}">
  <sheetPr codeName="Sheet1">
    <tabColor rgb="FFFF0000"/>
  </sheetPr>
  <dimension ref="A1:AM60"/>
  <sheetViews>
    <sheetView showZeros="0" zoomScaleNormal="100" workbookViewId="0">
      <selection activeCell="B5" sqref="B5"/>
    </sheetView>
  </sheetViews>
  <sheetFormatPr defaultRowHeight="13.5"/>
  <cols>
    <col min="1" max="1" width="1.125" style="2" customWidth="1"/>
    <col min="2" max="2" width="8.625" style="2" customWidth="1"/>
    <col min="3" max="3" width="3.625" style="2" customWidth="1"/>
    <col min="4" max="5" width="1.625" style="2" customWidth="1"/>
    <col min="6" max="6" width="3" style="2" customWidth="1"/>
    <col min="7" max="7" width="9.625" style="2" customWidth="1"/>
    <col min="8" max="9" width="2.625" style="2" customWidth="1"/>
    <col min="10" max="10" width="4.625" style="2" customWidth="1"/>
    <col min="11" max="12" width="2.625" style="2" customWidth="1"/>
    <col min="13" max="13" width="3.625" style="2" customWidth="1"/>
    <col min="14" max="15" width="2.125" style="2" customWidth="1"/>
    <col min="16" max="16" width="3.625" style="2" customWidth="1"/>
    <col min="17" max="19" width="3.125" style="2" customWidth="1"/>
    <col min="20" max="21" width="2.125" style="2" customWidth="1"/>
    <col min="22" max="22" width="2.625" style="2" customWidth="1"/>
    <col min="23" max="23" width="4.625" style="2" customWidth="1"/>
    <col min="24" max="24" width="2.625" style="2" customWidth="1"/>
    <col min="25" max="26" width="2.125" style="2" customWidth="1"/>
    <col min="27" max="27" width="3.625" style="2" customWidth="1"/>
    <col min="28" max="32" width="2.625" style="2" customWidth="1"/>
    <col min="33" max="33" width="2.5" style="2" customWidth="1"/>
    <col min="34" max="34" width="12.625" style="2" customWidth="1"/>
    <col min="35" max="35" width="5.875" style="2" hidden="1" customWidth="1"/>
    <col min="36" max="36" width="5.25" style="2" hidden="1" customWidth="1"/>
    <col min="37" max="38" width="7" style="2" hidden="1" customWidth="1"/>
    <col min="39" max="16384" width="9" style="2"/>
  </cols>
  <sheetData>
    <row r="1" spans="1:39" ht="12" customHeight="1" thickBot="1">
      <c r="A1" s="1"/>
      <c r="B1" s="1"/>
      <c r="C1" s="1"/>
      <c r="D1" s="1"/>
      <c r="E1" s="1"/>
      <c r="F1" s="1"/>
      <c r="AA1" s="1"/>
      <c r="AB1" s="1"/>
      <c r="AC1" s="1"/>
      <c r="AD1" s="1"/>
      <c r="AE1" s="1"/>
      <c r="AF1" s="1"/>
      <c r="AG1" s="1"/>
      <c r="AH1" s="1"/>
      <c r="AI1" s="1"/>
      <c r="AJ1" s="1"/>
    </row>
    <row r="2" spans="1:39" ht="17.25" customHeight="1" thickBot="1">
      <c r="A2" s="1"/>
      <c r="B2" s="263" t="s">
        <v>91</v>
      </c>
      <c r="C2" s="264"/>
      <c r="D2" s="264"/>
      <c r="E2" s="264"/>
      <c r="F2" s="264"/>
      <c r="G2" s="264"/>
      <c r="H2" s="264"/>
      <c r="I2" s="264"/>
      <c r="J2" s="264"/>
      <c r="K2" s="264"/>
      <c r="L2" s="265"/>
      <c r="N2" s="266" t="s">
        <v>33</v>
      </c>
      <c r="O2" s="267"/>
      <c r="P2" s="267"/>
      <c r="Q2" s="268"/>
      <c r="R2" s="269"/>
      <c r="S2" s="269"/>
      <c r="T2" s="269"/>
      <c r="U2" s="269"/>
      <c r="V2" s="269"/>
      <c r="W2" s="270"/>
      <c r="Y2" s="271" t="s">
        <v>17</v>
      </c>
      <c r="Z2" s="272"/>
      <c r="AA2" s="273"/>
      <c r="AB2" s="274" t="str">
        <f ca="1">IF(AH2="",AI2,AH2)</f>
        <v>0001-36745</v>
      </c>
      <c r="AC2" s="274"/>
      <c r="AD2" s="274"/>
      <c r="AE2" s="274"/>
      <c r="AF2" s="275"/>
      <c r="AG2" s="1"/>
      <c r="AH2" s="49"/>
      <c r="AI2" s="62" t="str">
        <f ca="1">RIGHT(TEXT(YEAR(B8),"0000"),2)&amp;TEXT(MONTH(B8),"00")&amp;"-"&amp;TEXT(INT(RAND()*100000),"00000")</f>
        <v>0001-36745</v>
      </c>
      <c r="AJ2" s="62"/>
      <c r="AM2" s="48" t="s">
        <v>87</v>
      </c>
    </row>
    <row r="3" spans="1:39" ht="6.75" customHeight="1">
      <c r="A3" s="1"/>
      <c r="B3" s="1"/>
      <c r="C3" s="1"/>
      <c r="D3" s="1"/>
      <c r="E3" s="1"/>
      <c r="F3" s="1"/>
      <c r="G3" s="1"/>
      <c r="H3" s="3"/>
      <c r="I3" s="3"/>
      <c r="J3" s="3"/>
      <c r="K3" s="3"/>
      <c r="L3" s="3"/>
      <c r="M3" s="3"/>
      <c r="N3" s="3"/>
      <c r="O3" s="3"/>
      <c r="P3" s="3"/>
      <c r="Q3" s="3"/>
      <c r="R3" s="3"/>
      <c r="S3" s="3"/>
      <c r="T3" s="3"/>
      <c r="U3" s="3"/>
      <c r="V3" s="3"/>
      <c r="W3" s="3"/>
      <c r="X3" s="3"/>
      <c r="Y3" s="3"/>
      <c r="Z3" s="3"/>
      <c r="AA3" s="1"/>
      <c r="AB3" s="1"/>
      <c r="AC3" s="1"/>
      <c r="AD3" s="1"/>
      <c r="AE3" s="1"/>
      <c r="AF3" s="1"/>
      <c r="AG3" s="1"/>
      <c r="AH3" s="1"/>
      <c r="AI3" s="1"/>
      <c r="AJ3" s="1"/>
    </row>
    <row r="4" spans="1:39" ht="15" customHeight="1">
      <c r="A4" s="1"/>
      <c r="B4" s="30" t="s">
        <v>12</v>
      </c>
      <c r="C4" s="245" t="s">
        <v>3</v>
      </c>
      <c r="D4" s="246"/>
      <c r="E4" s="246"/>
      <c r="F4" s="246"/>
      <c r="G4" s="246"/>
      <c r="H4" s="246"/>
      <c r="I4" s="246"/>
      <c r="J4" s="246"/>
      <c r="K4" s="246"/>
      <c r="L4" s="247"/>
      <c r="N4" s="248" t="s">
        <v>15</v>
      </c>
      <c r="O4" s="249"/>
      <c r="P4" s="249"/>
      <c r="Q4" s="249"/>
      <c r="R4" s="249"/>
      <c r="S4" s="250"/>
      <c r="T4" s="251" t="s">
        <v>14</v>
      </c>
      <c r="U4" s="252"/>
      <c r="V4" s="252"/>
      <c r="W4" s="252"/>
      <c r="X4" s="252"/>
      <c r="Y4" s="253"/>
      <c r="Z4" s="254" t="s">
        <v>16</v>
      </c>
      <c r="AA4" s="255"/>
      <c r="AB4" s="255"/>
      <c r="AC4" s="255"/>
      <c r="AD4" s="255"/>
      <c r="AE4" s="255"/>
      <c r="AF4" s="256"/>
      <c r="AG4" s="1"/>
      <c r="AH4" s="1"/>
      <c r="AI4" s="1"/>
      <c r="AM4" s="41" t="s">
        <v>56</v>
      </c>
    </row>
    <row r="5" spans="1:39" ht="20.100000000000001" customHeight="1">
      <c r="A5" s="1"/>
      <c r="B5" s="46"/>
      <c r="C5" s="184"/>
      <c r="D5" s="185"/>
      <c r="E5" s="185"/>
      <c r="F5" s="185"/>
      <c r="G5" s="185"/>
      <c r="H5" s="185"/>
      <c r="I5" s="185"/>
      <c r="J5" s="185"/>
      <c r="K5" s="185"/>
      <c r="L5" s="186"/>
      <c r="N5" s="257">
        <f>IFERROR(M28,0)</f>
        <v>0</v>
      </c>
      <c r="O5" s="258"/>
      <c r="P5" s="258"/>
      <c r="Q5" s="258"/>
      <c r="R5" s="258"/>
      <c r="S5" s="259"/>
      <c r="T5" s="257" t="str">
        <f>IF(Q2="","登録番号必須",Q28)</f>
        <v>登録番号必須</v>
      </c>
      <c r="U5" s="258"/>
      <c r="V5" s="258"/>
      <c r="W5" s="258"/>
      <c r="X5" s="258"/>
      <c r="Y5" s="259"/>
      <c r="Z5" s="260" t="str">
        <f>IFERROR(N5+T5,"")</f>
        <v/>
      </c>
      <c r="AA5" s="261"/>
      <c r="AB5" s="261"/>
      <c r="AC5" s="261"/>
      <c r="AD5" s="261"/>
      <c r="AE5" s="261"/>
      <c r="AF5" s="262"/>
      <c r="AG5" s="1"/>
      <c r="AH5" s="1"/>
      <c r="AM5" s="18"/>
    </row>
    <row r="6" spans="1:39" ht="9.9499999999999993" customHeight="1">
      <c r="A6" s="1"/>
      <c r="B6" s="1"/>
      <c r="C6" s="1"/>
      <c r="D6" s="1"/>
      <c r="E6" s="1"/>
      <c r="F6" s="1"/>
      <c r="G6" s="1"/>
      <c r="H6" s="3"/>
      <c r="I6" s="3"/>
      <c r="J6" s="3"/>
      <c r="K6" s="3"/>
      <c r="L6" s="3"/>
      <c r="M6" s="3"/>
      <c r="N6" s="3"/>
      <c r="O6" s="3"/>
      <c r="Y6" s="3"/>
      <c r="Z6" s="3"/>
      <c r="AA6" s="1"/>
      <c r="AB6" s="1"/>
      <c r="AC6" s="1"/>
      <c r="AD6" s="1"/>
      <c r="AE6" s="1"/>
      <c r="AF6" s="1"/>
      <c r="AG6" s="1"/>
      <c r="AH6" s="1"/>
    </row>
    <row r="7" spans="1:39" ht="18" customHeight="1">
      <c r="A7" s="1"/>
      <c r="B7" s="214" t="s">
        <v>0</v>
      </c>
      <c r="C7" s="215"/>
      <c r="D7" s="215"/>
      <c r="E7" s="215"/>
      <c r="F7" s="216"/>
      <c r="G7" s="239" t="s">
        <v>1</v>
      </c>
      <c r="H7" s="239"/>
      <c r="I7" s="239" t="s">
        <v>2</v>
      </c>
      <c r="J7" s="239"/>
      <c r="K7" s="239"/>
      <c r="L7" s="239"/>
      <c r="N7" s="2" t="s">
        <v>23</v>
      </c>
      <c r="AG7" s="1"/>
      <c r="AH7" s="1"/>
    </row>
    <row r="8" spans="1:39" ht="18" customHeight="1">
      <c r="A8" s="1"/>
      <c r="B8" s="240"/>
      <c r="C8" s="241"/>
      <c r="D8" s="241"/>
      <c r="E8" s="241"/>
      <c r="F8" s="242"/>
      <c r="G8" s="243"/>
      <c r="H8" s="243"/>
      <c r="I8" s="244"/>
      <c r="J8" s="244"/>
      <c r="K8" s="244"/>
      <c r="L8" s="244"/>
      <c r="N8" s="220" t="s">
        <v>9</v>
      </c>
      <c r="O8" s="221"/>
      <c r="P8" s="222"/>
      <c r="Q8" s="223">
        <f>C5</f>
        <v>0</v>
      </c>
      <c r="R8" s="224"/>
      <c r="S8" s="224"/>
      <c r="T8" s="224"/>
      <c r="U8" s="224"/>
      <c r="V8" s="224"/>
      <c r="W8" s="224"/>
      <c r="X8" s="224"/>
      <c r="Y8" s="224"/>
      <c r="Z8" s="225"/>
      <c r="AA8" s="225"/>
      <c r="AB8" s="225"/>
      <c r="AC8" s="225"/>
      <c r="AD8" s="225"/>
      <c r="AE8" s="225"/>
      <c r="AF8" s="226"/>
      <c r="AG8" s="1"/>
      <c r="AH8" s="1"/>
    </row>
    <row r="9" spans="1:39" ht="18" customHeight="1">
      <c r="A9" s="1"/>
      <c r="B9" s="214" t="s">
        <v>11</v>
      </c>
      <c r="C9" s="215"/>
      <c r="D9" s="215"/>
      <c r="E9" s="215"/>
      <c r="F9" s="215"/>
      <c r="G9" s="215"/>
      <c r="H9" s="215"/>
      <c r="I9" s="215"/>
      <c r="J9" s="215"/>
      <c r="K9" s="215"/>
      <c r="L9" s="216"/>
      <c r="N9" s="227" t="s">
        <v>21</v>
      </c>
      <c r="O9" s="228"/>
      <c r="P9" s="229"/>
      <c r="Q9" s="230"/>
      <c r="R9" s="231"/>
      <c r="S9" s="231"/>
      <c r="T9" s="231"/>
      <c r="U9" s="231"/>
      <c r="V9" s="232"/>
      <c r="W9" s="233" t="s">
        <v>22</v>
      </c>
      <c r="X9" s="234"/>
      <c r="Y9" s="235"/>
      <c r="Z9" s="236"/>
      <c r="AA9" s="237"/>
      <c r="AB9" s="237"/>
      <c r="AC9" s="237"/>
      <c r="AD9" s="237"/>
      <c r="AE9" s="237"/>
      <c r="AF9" s="238"/>
      <c r="AG9" s="1"/>
      <c r="AH9" s="1"/>
      <c r="AI9" s="7"/>
    </row>
    <row r="10" spans="1:39" ht="18" customHeight="1">
      <c r="A10" s="4"/>
      <c r="B10" s="184"/>
      <c r="C10" s="185"/>
      <c r="D10" s="185"/>
      <c r="E10" s="185"/>
      <c r="F10" s="185"/>
      <c r="G10" s="185"/>
      <c r="H10" s="185"/>
      <c r="I10" s="185"/>
      <c r="J10" s="185"/>
      <c r="K10" s="185"/>
      <c r="L10" s="186"/>
      <c r="N10" s="204" t="s">
        <v>40</v>
      </c>
      <c r="O10" s="205"/>
      <c r="P10" s="206"/>
      <c r="Q10" s="210"/>
      <c r="R10" s="211"/>
      <c r="S10" s="211"/>
      <c r="T10" s="211"/>
      <c r="U10" s="211"/>
      <c r="V10" s="211"/>
      <c r="W10" s="211"/>
      <c r="X10" s="211"/>
      <c r="Y10" s="211"/>
      <c r="Z10" s="211"/>
      <c r="AA10" s="211"/>
      <c r="AB10" s="211"/>
      <c r="AC10" s="211"/>
      <c r="AD10" s="211"/>
      <c r="AE10" s="211"/>
      <c r="AF10" s="212"/>
      <c r="AG10" s="1"/>
      <c r="AH10" s="1"/>
      <c r="AI10" s="213"/>
      <c r="AJ10" s="213"/>
    </row>
    <row r="11" spans="1:39" ht="18" customHeight="1">
      <c r="A11" s="1"/>
      <c r="B11" s="214" t="s">
        <v>31</v>
      </c>
      <c r="C11" s="215"/>
      <c r="D11" s="215"/>
      <c r="E11" s="215"/>
      <c r="F11" s="215"/>
      <c r="G11" s="215"/>
      <c r="H11" s="215"/>
      <c r="I11" s="215"/>
      <c r="J11" s="215"/>
      <c r="K11" s="215"/>
      <c r="L11" s="216"/>
      <c r="N11" s="207"/>
      <c r="O11" s="208"/>
      <c r="P11" s="209"/>
      <c r="Q11" s="217"/>
      <c r="R11" s="218"/>
      <c r="S11" s="218"/>
      <c r="T11" s="218"/>
      <c r="U11" s="218"/>
      <c r="V11" s="218"/>
      <c r="W11" s="218"/>
      <c r="X11" s="218"/>
      <c r="Y11" s="218"/>
      <c r="Z11" s="218"/>
      <c r="AA11" s="218"/>
      <c r="AB11" s="218"/>
      <c r="AC11" s="218"/>
      <c r="AD11" s="218"/>
      <c r="AE11" s="218"/>
      <c r="AF11" s="219"/>
    </row>
    <row r="12" spans="1:39" ht="18" customHeight="1">
      <c r="A12" s="4"/>
      <c r="B12" s="184"/>
      <c r="C12" s="185"/>
      <c r="D12" s="185"/>
      <c r="E12" s="185"/>
      <c r="F12" s="185"/>
      <c r="G12" s="185"/>
      <c r="H12" s="185"/>
      <c r="I12" s="185"/>
      <c r="J12" s="185"/>
      <c r="K12" s="185"/>
      <c r="L12" s="186"/>
      <c r="N12" s="187" t="s">
        <v>77</v>
      </c>
      <c r="O12" s="188"/>
      <c r="P12" s="189"/>
      <c r="Q12" s="193"/>
      <c r="R12" s="193"/>
      <c r="S12" s="193"/>
      <c r="T12" s="193"/>
      <c r="U12" s="193"/>
      <c r="V12" s="193"/>
      <c r="W12" s="193"/>
      <c r="X12" s="193"/>
      <c r="Y12" s="193"/>
      <c r="Z12" s="193"/>
      <c r="AA12" s="193"/>
      <c r="AB12" s="193"/>
      <c r="AC12" s="193"/>
      <c r="AD12" s="195" t="s">
        <v>64</v>
      </c>
      <c r="AE12" s="195"/>
      <c r="AF12" s="196"/>
    </row>
    <row r="13" spans="1:39" ht="9.9499999999999993" customHeight="1">
      <c r="A13" s="1"/>
      <c r="N13" s="190"/>
      <c r="O13" s="191"/>
      <c r="P13" s="192"/>
      <c r="Q13" s="194"/>
      <c r="R13" s="194"/>
      <c r="S13" s="194"/>
      <c r="T13" s="194"/>
      <c r="U13" s="194"/>
      <c r="V13" s="194"/>
      <c r="W13" s="194"/>
      <c r="X13" s="194"/>
      <c r="Y13" s="194"/>
      <c r="Z13" s="194"/>
      <c r="AA13" s="194"/>
      <c r="AB13" s="194"/>
      <c r="AC13" s="194"/>
      <c r="AD13" s="197"/>
      <c r="AE13" s="197"/>
      <c r="AF13" s="198"/>
    </row>
    <row r="14" spans="1:39" ht="15.95" customHeight="1">
      <c r="A14" s="1"/>
      <c r="B14" s="199" t="s">
        <v>57</v>
      </c>
      <c r="C14" s="200"/>
      <c r="D14" s="201"/>
      <c r="E14" s="199" t="s">
        <v>58</v>
      </c>
      <c r="F14" s="200"/>
      <c r="G14" s="201"/>
      <c r="H14" s="202" t="s">
        <v>59</v>
      </c>
      <c r="I14" s="202"/>
      <c r="J14" s="202"/>
      <c r="K14" s="202"/>
      <c r="L14" s="202"/>
      <c r="N14" s="203"/>
      <c r="O14" s="203"/>
      <c r="P14" s="203"/>
      <c r="Q14" s="203"/>
      <c r="R14" s="203"/>
      <c r="S14" s="203"/>
      <c r="T14" s="203"/>
      <c r="U14" s="203"/>
      <c r="V14" s="203"/>
      <c r="W14" s="203"/>
      <c r="X14" s="203"/>
      <c r="Y14" s="203"/>
      <c r="Z14" s="203"/>
      <c r="AA14" s="203"/>
      <c r="AB14" s="203"/>
      <c r="AC14" s="203"/>
      <c r="AD14" s="203"/>
      <c r="AE14" s="203"/>
      <c r="AF14" s="203"/>
      <c r="AM14" s="12"/>
    </row>
    <row r="15" spans="1:39" ht="15.95" customHeight="1">
      <c r="A15" s="1"/>
      <c r="B15" s="174"/>
      <c r="C15" s="175"/>
      <c r="D15" s="176"/>
      <c r="E15" s="174"/>
      <c r="F15" s="175"/>
      <c r="G15" s="176"/>
      <c r="H15" s="276">
        <f>B15-E15</f>
        <v>0</v>
      </c>
      <c r="I15" s="276"/>
      <c r="J15" s="276"/>
      <c r="K15" s="276"/>
      <c r="L15" s="276"/>
      <c r="N15" s="178"/>
      <c r="O15" s="178"/>
      <c r="P15" s="178"/>
      <c r="Q15" s="178"/>
      <c r="R15" s="178"/>
      <c r="S15" s="178"/>
      <c r="T15" s="178"/>
      <c r="U15" s="178"/>
      <c r="V15" s="178"/>
      <c r="W15" s="178"/>
      <c r="X15" s="178"/>
      <c r="Y15" s="178"/>
      <c r="Z15" s="178"/>
      <c r="AA15" s="178"/>
      <c r="AB15" s="178"/>
      <c r="AC15" s="178"/>
      <c r="AD15" s="178"/>
      <c r="AE15" s="178"/>
      <c r="AF15" s="178"/>
      <c r="AM15" s="12"/>
    </row>
    <row r="16" spans="1:39" ht="15.95" customHeight="1">
      <c r="A16" s="4"/>
      <c r="B16" s="179" t="s">
        <v>24</v>
      </c>
      <c r="C16" s="181" t="s">
        <v>28</v>
      </c>
      <c r="D16" s="182"/>
      <c r="E16" s="182"/>
      <c r="F16" s="183"/>
      <c r="G16" s="183"/>
      <c r="H16" s="183"/>
      <c r="I16" s="183"/>
      <c r="J16" s="183"/>
      <c r="K16" s="183"/>
      <c r="L16" s="183"/>
      <c r="M16" s="183"/>
      <c r="N16" s="183"/>
      <c r="O16" s="183"/>
      <c r="P16" s="183"/>
      <c r="Q16" s="183"/>
      <c r="R16" s="183"/>
      <c r="S16" s="183"/>
      <c r="T16" s="183"/>
    </row>
    <row r="17" spans="1:39" ht="15.95" customHeight="1">
      <c r="A17" s="1"/>
      <c r="B17" s="180"/>
      <c r="C17" s="183"/>
      <c r="D17" s="183"/>
      <c r="E17" s="183"/>
      <c r="F17" s="183"/>
      <c r="G17" s="183"/>
      <c r="H17" s="183"/>
      <c r="I17" s="183"/>
      <c r="J17" s="183"/>
      <c r="K17" s="183"/>
      <c r="L17" s="183"/>
      <c r="M17" s="183"/>
      <c r="N17" s="183"/>
      <c r="O17" s="183"/>
      <c r="P17" s="183"/>
      <c r="Q17" s="183"/>
      <c r="R17" s="183"/>
      <c r="S17" s="183"/>
      <c r="T17" s="183"/>
      <c r="U17" s="13" t="s">
        <v>29</v>
      </c>
    </row>
    <row r="18" spans="1:39" ht="15.95" customHeight="1">
      <c r="A18" s="1"/>
      <c r="B18" s="6" t="s">
        <v>63</v>
      </c>
      <c r="C18" s="169" t="s">
        <v>4</v>
      </c>
      <c r="D18" s="170"/>
      <c r="E18" s="170"/>
      <c r="F18" s="170"/>
      <c r="G18" s="171"/>
      <c r="H18" s="169" t="s">
        <v>5</v>
      </c>
      <c r="I18" s="171"/>
      <c r="J18" s="6" t="s">
        <v>6</v>
      </c>
      <c r="K18" s="169" t="s">
        <v>7</v>
      </c>
      <c r="L18" s="170"/>
      <c r="M18" s="171"/>
      <c r="N18" s="169" t="s">
        <v>10</v>
      </c>
      <c r="O18" s="171"/>
      <c r="P18" s="169" t="s">
        <v>8</v>
      </c>
      <c r="Q18" s="170"/>
      <c r="R18" s="170"/>
      <c r="S18" s="171"/>
      <c r="U18" s="172"/>
      <c r="V18" s="173"/>
      <c r="W18" s="173"/>
      <c r="X18" s="173"/>
      <c r="Y18" s="173"/>
      <c r="Z18" s="173"/>
      <c r="AA18" s="173"/>
      <c r="AB18" s="173"/>
      <c r="AC18" s="173"/>
      <c r="AD18" s="173"/>
      <c r="AE18" s="150" t="s">
        <v>34</v>
      </c>
      <c r="AF18" s="151"/>
      <c r="AJ18" s="22">
        <f>SUM(AJ19:AJ23)</f>
        <v>5</v>
      </c>
      <c r="AL18" s="6" t="s">
        <v>50</v>
      </c>
      <c r="AM18" s="45" t="s">
        <v>55</v>
      </c>
    </row>
    <row r="19" spans="1:39" ht="15.95" customHeight="1">
      <c r="A19" s="1"/>
      <c r="B19" s="35"/>
      <c r="C19" s="152"/>
      <c r="D19" s="153"/>
      <c r="E19" s="153"/>
      <c r="F19" s="153"/>
      <c r="G19" s="154"/>
      <c r="H19" s="155"/>
      <c r="I19" s="156"/>
      <c r="J19" s="24"/>
      <c r="K19" s="157"/>
      <c r="L19" s="158"/>
      <c r="M19" s="159"/>
      <c r="N19" s="160"/>
      <c r="O19" s="161"/>
      <c r="P19" s="162">
        <f>IFERROR(ROUND(IF(OR(B19="",C19=""),"",AL19*K19),0),)</f>
        <v>0</v>
      </c>
      <c r="Q19" s="163"/>
      <c r="R19" s="163"/>
      <c r="S19" s="164"/>
      <c r="U19" s="165"/>
      <c r="V19" s="166"/>
      <c r="W19" s="166"/>
      <c r="X19" s="166"/>
      <c r="Y19" s="166"/>
      <c r="Z19" s="166"/>
      <c r="AA19" s="166"/>
      <c r="AB19" s="166"/>
      <c r="AC19" s="166"/>
      <c r="AD19" s="166"/>
      <c r="AE19" s="167" t="s">
        <v>35</v>
      </c>
      <c r="AF19" s="168"/>
      <c r="AJ19" s="22">
        <f>IF(H19=INT(H19),1,"ari")</f>
        <v>1</v>
      </c>
      <c r="AK19" s="20">
        <f t="shared" ref="AK19:AK22" si="0">IFERROR(1/COUNTIF($N$19:$O$23,N19),0)</f>
        <v>0</v>
      </c>
      <c r="AL19" s="32">
        <f>ROUND(H19,1)</f>
        <v>0</v>
      </c>
      <c r="AM19" s="43" t="s">
        <v>83</v>
      </c>
    </row>
    <row r="20" spans="1:39" ht="15.95" customHeight="1">
      <c r="A20" s="5"/>
      <c r="B20" s="36"/>
      <c r="C20" s="141"/>
      <c r="D20" s="142"/>
      <c r="E20" s="142"/>
      <c r="F20" s="142"/>
      <c r="G20" s="143"/>
      <c r="H20" s="144"/>
      <c r="I20" s="145"/>
      <c r="J20" s="25"/>
      <c r="K20" s="119"/>
      <c r="L20" s="120"/>
      <c r="M20" s="121"/>
      <c r="N20" s="122"/>
      <c r="O20" s="123"/>
      <c r="P20" s="124">
        <f>IFERROR(ROUND(IF(OR(B20="",C20=""),"",AL20*K20),0),0)</f>
        <v>0</v>
      </c>
      <c r="Q20" s="125"/>
      <c r="R20" s="125"/>
      <c r="S20" s="126"/>
      <c r="U20" s="140" t="s">
        <v>37</v>
      </c>
      <c r="V20" s="140"/>
      <c r="W20" s="140"/>
      <c r="X20" s="140"/>
      <c r="Y20" s="140"/>
      <c r="Z20" s="140"/>
      <c r="AA20" s="140"/>
      <c r="AB20" s="140"/>
      <c r="AC20" s="140" t="s">
        <v>36</v>
      </c>
      <c r="AD20" s="140"/>
      <c r="AE20" s="140"/>
      <c r="AF20" s="140"/>
      <c r="AJ20" s="23">
        <f t="shared" ref="AJ20:AJ23" si="1">IF(H20=INT(H20),1,"ari")</f>
        <v>1</v>
      </c>
      <c r="AK20" s="20">
        <f t="shared" si="0"/>
        <v>0</v>
      </c>
      <c r="AL20" s="33">
        <f>ROUND(H20,1)</f>
        <v>0</v>
      </c>
      <c r="AM20" s="43" t="s">
        <v>52</v>
      </c>
    </row>
    <row r="21" spans="1:39" ht="15.95" customHeight="1">
      <c r="A21" s="5"/>
      <c r="B21" s="36"/>
      <c r="C21" s="141"/>
      <c r="D21" s="142"/>
      <c r="E21" s="142"/>
      <c r="F21" s="142"/>
      <c r="G21" s="143"/>
      <c r="H21" s="144"/>
      <c r="I21" s="145"/>
      <c r="J21" s="25"/>
      <c r="K21" s="119"/>
      <c r="L21" s="120"/>
      <c r="M21" s="121"/>
      <c r="N21" s="122"/>
      <c r="O21" s="123"/>
      <c r="P21" s="124">
        <f>IFERROR(ROUND(IF(OR(B21="",C21=""),"",AL21*K21),0),0)</f>
        <v>0</v>
      </c>
      <c r="Q21" s="125"/>
      <c r="R21" s="125"/>
      <c r="S21" s="126"/>
      <c r="U21" s="146"/>
      <c r="V21" s="146"/>
      <c r="W21" s="146"/>
      <c r="X21" s="146"/>
      <c r="Y21" s="146"/>
      <c r="Z21" s="146"/>
      <c r="AA21" s="146"/>
      <c r="AB21" s="146"/>
      <c r="AC21" s="277"/>
      <c r="AD21" s="277"/>
      <c r="AE21" s="277"/>
      <c r="AF21" s="277"/>
      <c r="AI21" s="15">
        <v>2</v>
      </c>
      <c r="AJ21" s="23">
        <f t="shared" si="1"/>
        <v>1</v>
      </c>
      <c r="AK21" s="20">
        <f t="shared" si="0"/>
        <v>0</v>
      </c>
      <c r="AL21" s="33">
        <f>ROUND(H21,1)</f>
        <v>0</v>
      </c>
      <c r="AM21" s="43" t="s">
        <v>82</v>
      </c>
    </row>
    <row r="22" spans="1:39" ht="15.95" customHeight="1">
      <c r="A22" s="1"/>
      <c r="B22" s="36"/>
      <c r="C22" s="141"/>
      <c r="D22" s="142"/>
      <c r="E22" s="142"/>
      <c r="F22" s="142"/>
      <c r="G22" s="143"/>
      <c r="H22" s="144"/>
      <c r="I22" s="145"/>
      <c r="J22" s="25"/>
      <c r="K22" s="119"/>
      <c r="L22" s="120"/>
      <c r="M22" s="121"/>
      <c r="N22" s="122"/>
      <c r="O22" s="123"/>
      <c r="P22" s="124">
        <f>IFERROR(ROUND(IF(OR(B22="",C22=""),"",AL22*K22),0),0)</f>
        <v>0</v>
      </c>
      <c r="Q22" s="125"/>
      <c r="R22" s="125"/>
      <c r="S22" s="126"/>
      <c r="U22" s="147"/>
      <c r="V22" s="147"/>
      <c r="W22" s="147"/>
      <c r="X22" s="147"/>
      <c r="Y22" s="147"/>
      <c r="Z22" s="147"/>
      <c r="AA22" s="147"/>
      <c r="AB22" s="147"/>
      <c r="AC22" s="278"/>
      <c r="AD22" s="278"/>
      <c r="AE22" s="278"/>
      <c r="AF22" s="278"/>
      <c r="AI22" s="1"/>
      <c r="AJ22" s="23">
        <f t="shared" si="1"/>
        <v>1</v>
      </c>
      <c r="AK22" s="20">
        <f t="shared" si="0"/>
        <v>0</v>
      </c>
      <c r="AL22" s="33">
        <f>ROUND(H22,1)</f>
        <v>0</v>
      </c>
      <c r="AM22" s="43" t="s">
        <v>86</v>
      </c>
    </row>
    <row r="23" spans="1:39" ht="15.95" customHeight="1" thickBot="1">
      <c r="A23" s="1"/>
      <c r="B23" s="37"/>
      <c r="C23" s="127"/>
      <c r="D23" s="128"/>
      <c r="E23" s="128"/>
      <c r="F23" s="128"/>
      <c r="G23" s="129"/>
      <c r="H23" s="130"/>
      <c r="I23" s="131"/>
      <c r="J23" s="26"/>
      <c r="K23" s="132"/>
      <c r="L23" s="133"/>
      <c r="M23" s="134"/>
      <c r="N23" s="135"/>
      <c r="O23" s="136"/>
      <c r="P23" s="137">
        <f>IFERROR(ROUND(IF(OR(B23="",C23=""),"",AL23*K23),0),0)</f>
        <v>0</v>
      </c>
      <c r="Q23" s="138"/>
      <c r="R23" s="138"/>
      <c r="S23" s="139"/>
      <c r="U23" s="93" t="s">
        <v>25</v>
      </c>
      <c r="V23" s="94"/>
      <c r="W23" s="99"/>
      <c r="X23" s="99"/>
      <c r="Y23" s="99"/>
      <c r="Z23" s="99"/>
      <c r="AA23" s="99"/>
      <c r="AB23" s="99"/>
      <c r="AC23" s="99"/>
      <c r="AD23" s="99"/>
      <c r="AE23" s="99"/>
      <c r="AF23" s="100"/>
      <c r="AI23" s="1"/>
      <c r="AJ23" s="23">
        <f t="shared" si="1"/>
        <v>1</v>
      </c>
      <c r="AK23" s="20">
        <f>IFERROR(1/COUNTIF($N$19:$O$23,N23),0)</f>
        <v>0</v>
      </c>
      <c r="AL23" s="34">
        <f>ROUND(H23,1)</f>
        <v>0</v>
      </c>
      <c r="AM23" s="43" t="s">
        <v>53</v>
      </c>
    </row>
    <row r="24" spans="1:39" ht="15.95" customHeight="1" thickTop="1">
      <c r="A24" s="1"/>
      <c r="B24" s="101" t="s">
        <v>19</v>
      </c>
      <c r="C24" s="102"/>
      <c r="D24" s="102"/>
      <c r="E24" s="102"/>
      <c r="F24" s="102"/>
      <c r="G24" s="102"/>
      <c r="H24" s="102"/>
      <c r="I24" s="103"/>
      <c r="J24" s="104" t="s">
        <v>10</v>
      </c>
      <c r="K24" s="105"/>
      <c r="L24" s="106"/>
      <c r="M24" s="107" t="s">
        <v>20</v>
      </c>
      <c r="N24" s="107"/>
      <c r="O24" s="107"/>
      <c r="P24" s="107"/>
      <c r="Q24" s="107" t="s">
        <v>13</v>
      </c>
      <c r="R24" s="107"/>
      <c r="S24" s="107"/>
      <c r="U24" s="95"/>
      <c r="V24" s="96"/>
      <c r="W24" s="108"/>
      <c r="X24" s="108"/>
      <c r="Y24" s="108"/>
      <c r="Z24" s="108"/>
      <c r="AA24" s="108"/>
      <c r="AB24" s="108"/>
      <c r="AC24" s="108"/>
      <c r="AD24" s="108"/>
      <c r="AE24" s="108"/>
      <c r="AF24" s="109"/>
      <c r="AI24" s="2">
        <f>COUNT(N19:N23)</f>
        <v>0</v>
      </c>
      <c r="AJ24" s="2" t="e">
        <f>LARGE(N19:N23,AI24)</f>
        <v>#NUM!</v>
      </c>
      <c r="AK24" s="20">
        <f>SUM(AK19:AK23)</f>
        <v>0</v>
      </c>
      <c r="AL24" s="20"/>
      <c r="AM24" s="42" t="s">
        <v>54</v>
      </c>
    </row>
    <row r="25" spans="1:39" ht="15.95" customHeight="1">
      <c r="A25" s="1"/>
      <c r="B25" s="112"/>
      <c r="C25" s="113"/>
      <c r="D25" s="113"/>
      <c r="E25" s="113"/>
      <c r="F25" s="113"/>
      <c r="G25" s="113"/>
      <c r="H25" s="113"/>
      <c r="I25" s="114"/>
      <c r="J25" s="115">
        <f>MAX(N19:O23)</f>
        <v>0</v>
      </c>
      <c r="K25" s="116"/>
      <c r="L25" s="117"/>
      <c r="M25" s="118">
        <f ca="1">SUMIF($N$19:$S$23,J25,$P$19:$S$23)</f>
        <v>0</v>
      </c>
      <c r="N25" s="118"/>
      <c r="O25" s="118"/>
      <c r="P25" s="118"/>
      <c r="Q25" s="73">
        <f ca="1">IFERROR(M25*J25/100,"")</f>
        <v>0</v>
      </c>
      <c r="R25" s="74"/>
      <c r="S25" s="75"/>
      <c r="U25" s="97"/>
      <c r="V25" s="98"/>
      <c r="W25" s="110"/>
      <c r="X25" s="110"/>
      <c r="Y25" s="110"/>
      <c r="Z25" s="110"/>
      <c r="AA25" s="110"/>
      <c r="AB25" s="110"/>
      <c r="AC25" s="110"/>
      <c r="AD25" s="110"/>
      <c r="AE25" s="110"/>
      <c r="AF25" s="111"/>
      <c r="AI25" s="1"/>
      <c r="AJ25" s="1"/>
    </row>
    <row r="26" spans="1:39" ht="15.95" customHeight="1">
      <c r="A26" s="1"/>
      <c r="B26" s="76"/>
      <c r="C26" s="77"/>
      <c r="D26" s="77"/>
      <c r="E26" s="77"/>
      <c r="F26" s="77"/>
      <c r="G26" s="77"/>
      <c r="H26" s="77"/>
      <c r="I26" s="78"/>
      <c r="J26" s="79" t="str">
        <f>IFERROR(IF(J25=$AJ$24,"対象外",IF(J25&gt;$AJ$24,$AJ$24,"")),"対象外")</f>
        <v>対象外</v>
      </c>
      <c r="K26" s="80"/>
      <c r="L26" s="81"/>
      <c r="M26" s="82">
        <f ca="1">SUMIF(N19:P23,IF(J26="対象外",J27,J26),$P$19:$P$23)</f>
        <v>0</v>
      </c>
      <c r="N26" s="82"/>
      <c r="O26" s="82"/>
      <c r="P26" s="82"/>
      <c r="Q26" s="83" t="str">
        <f>IF(Q2="","",IF(J26="対象外","－",IFERROR(ROUND(M26*J26/100,0),"")))</f>
        <v/>
      </c>
      <c r="R26" s="84"/>
      <c r="S26" s="85"/>
      <c r="AI26" s="1"/>
      <c r="AJ26" s="1"/>
    </row>
    <row r="27" spans="1:39" ht="15.95" customHeight="1" thickBot="1">
      <c r="A27" s="1"/>
      <c r="B27" s="76"/>
      <c r="C27" s="77"/>
      <c r="D27" s="77"/>
      <c r="E27" s="77"/>
      <c r="F27" s="77"/>
      <c r="G27" s="77"/>
      <c r="H27" s="77"/>
      <c r="I27" s="78"/>
      <c r="J27" s="86" t="str">
        <f>IF(J26="対象外","","対象外")</f>
        <v/>
      </c>
      <c r="K27" s="87"/>
      <c r="L27" s="88"/>
      <c r="M27" s="89" t="str">
        <f ca="1">IF(SUM(M25:P26)&lt;&gt;M28,M28-SUM(M25,M26),"")</f>
        <v/>
      </c>
      <c r="N27" s="89"/>
      <c r="O27" s="89"/>
      <c r="P27" s="89"/>
      <c r="Q27" s="90" t="str">
        <f>IF(Q2="","",IF(J27="対象外","－",IFERROR(ROUND(M27*J27/100,0),"")))</f>
        <v/>
      </c>
      <c r="R27" s="91"/>
      <c r="S27" s="92"/>
      <c r="U27" s="11"/>
      <c r="V27" s="11"/>
      <c r="W27" s="11"/>
      <c r="X27" s="11"/>
      <c r="Y27" s="11"/>
      <c r="Z27" s="11"/>
      <c r="AA27" s="11"/>
      <c r="AB27" s="11"/>
      <c r="AC27" s="11"/>
      <c r="AD27" s="11"/>
      <c r="AE27" s="11"/>
      <c r="AF27" s="11"/>
      <c r="AI27" s="62"/>
      <c r="AJ27" s="62"/>
    </row>
    <row r="28" spans="1:39" ht="15.95" customHeight="1" thickTop="1">
      <c r="A28" s="1"/>
      <c r="B28" s="63"/>
      <c r="C28" s="64"/>
      <c r="D28" s="64"/>
      <c r="E28" s="64"/>
      <c r="F28" s="64"/>
      <c r="G28" s="64"/>
      <c r="H28" s="64"/>
      <c r="I28" s="65"/>
      <c r="J28" s="66" t="s">
        <v>18</v>
      </c>
      <c r="K28" s="67"/>
      <c r="L28" s="68"/>
      <c r="M28" s="69">
        <f>SUM(P19:S23)</f>
        <v>0</v>
      </c>
      <c r="N28" s="69"/>
      <c r="O28" s="69"/>
      <c r="P28" s="69"/>
      <c r="Q28" s="70">
        <f ca="1">IF(AK24&gt;2,"税率見直",SUM(Q25:S27))</f>
        <v>0</v>
      </c>
      <c r="R28" s="71"/>
      <c r="S28" s="72"/>
      <c r="AI28" s="62"/>
      <c r="AJ28" s="62"/>
    </row>
    <row r="29" spans="1:39" ht="13.5" customHeight="1"/>
    <row r="30" spans="1:39">
      <c r="P30" s="57" t="s">
        <v>48</v>
      </c>
      <c r="Q30" s="57"/>
      <c r="R30" s="57"/>
      <c r="S30" s="57"/>
    </row>
    <row r="32" spans="1:39" ht="15" customHeight="1"/>
    <row r="33" spans="2:32" ht="15" customHeight="1">
      <c r="B33" s="58" t="s">
        <v>51</v>
      </c>
      <c r="C33" s="58"/>
      <c r="D33" s="58"/>
      <c r="E33" s="58"/>
      <c r="F33" s="58"/>
    </row>
    <row r="34" spans="2:32" ht="15" customHeight="1">
      <c r="B34" s="59"/>
      <c r="C34" s="60"/>
      <c r="D34" s="60"/>
      <c r="E34" s="60"/>
      <c r="F34" s="60"/>
      <c r="G34" s="60"/>
      <c r="H34" s="60"/>
      <c r="I34" s="60"/>
      <c r="J34" s="60"/>
      <c r="K34" s="60"/>
      <c r="L34" s="60"/>
      <c r="M34" s="60"/>
      <c r="N34" s="60"/>
      <c r="O34" s="60"/>
      <c r="P34" s="60"/>
      <c r="Q34" s="60"/>
      <c r="R34" s="60"/>
      <c r="S34" s="60"/>
      <c r="T34" s="60"/>
      <c r="U34" s="60"/>
      <c r="V34" s="60"/>
      <c r="W34" s="60"/>
      <c r="X34" s="60"/>
      <c r="Y34" s="60"/>
      <c r="Z34" s="60"/>
      <c r="AA34" s="60"/>
      <c r="AB34" s="60"/>
      <c r="AC34" s="60"/>
      <c r="AD34" s="60"/>
      <c r="AE34" s="60"/>
      <c r="AF34" s="61"/>
    </row>
    <row r="35" spans="2:32" ht="15" customHeight="1">
      <c r="B35" s="51"/>
      <c r="C35" s="52"/>
      <c r="D35" s="52"/>
      <c r="E35" s="52"/>
      <c r="F35" s="52"/>
      <c r="G35" s="52"/>
      <c r="H35" s="52"/>
      <c r="I35" s="52"/>
      <c r="J35" s="52"/>
      <c r="K35" s="52"/>
      <c r="L35" s="52"/>
      <c r="M35" s="52"/>
      <c r="N35" s="52"/>
      <c r="O35" s="52"/>
      <c r="P35" s="52"/>
      <c r="Q35" s="52"/>
      <c r="R35" s="52"/>
      <c r="S35" s="52"/>
      <c r="T35" s="52"/>
      <c r="U35" s="52"/>
      <c r="V35" s="52"/>
      <c r="W35" s="52"/>
      <c r="X35" s="52"/>
      <c r="Y35" s="52"/>
      <c r="Z35" s="52"/>
      <c r="AA35" s="52"/>
      <c r="AB35" s="52"/>
      <c r="AC35" s="52"/>
      <c r="AD35" s="52"/>
      <c r="AE35" s="52"/>
      <c r="AF35" s="53"/>
    </row>
    <row r="36" spans="2:32" ht="15" customHeight="1">
      <c r="B36" s="51"/>
      <c r="C36" s="52"/>
      <c r="D36" s="52"/>
      <c r="E36" s="52"/>
      <c r="F36" s="52"/>
      <c r="G36" s="52"/>
      <c r="H36" s="52"/>
      <c r="I36" s="52"/>
      <c r="J36" s="52"/>
      <c r="K36" s="52"/>
      <c r="L36" s="52"/>
      <c r="M36" s="52"/>
      <c r="N36" s="52"/>
      <c r="O36" s="52"/>
      <c r="P36" s="52"/>
      <c r="Q36" s="52"/>
      <c r="R36" s="52"/>
      <c r="S36" s="52"/>
      <c r="T36" s="52"/>
      <c r="U36" s="52"/>
      <c r="V36" s="52"/>
      <c r="W36" s="52"/>
      <c r="X36" s="52"/>
      <c r="Y36" s="52"/>
      <c r="Z36" s="52"/>
      <c r="AA36" s="52"/>
      <c r="AB36" s="52"/>
      <c r="AC36" s="52"/>
      <c r="AD36" s="52"/>
      <c r="AE36" s="52"/>
      <c r="AF36" s="53"/>
    </row>
    <row r="37" spans="2:32" ht="15" customHeight="1">
      <c r="B37" s="51"/>
      <c r="C37" s="52"/>
      <c r="D37" s="52"/>
      <c r="E37" s="52"/>
      <c r="F37" s="52"/>
      <c r="G37" s="52"/>
      <c r="H37" s="52"/>
      <c r="I37" s="52"/>
      <c r="J37" s="52"/>
      <c r="K37" s="52"/>
      <c r="L37" s="52"/>
      <c r="M37" s="52"/>
      <c r="N37" s="52"/>
      <c r="O37" s="52"/>
      <c r="P37" s="52"/>
      <c r="Q37" s="52"/>
      <c r="R37" s="52"/>
      <c r="S37" s="52"/>
      <c r="T37" s="52"/>
      <c r="U37" s="52"/>
      <c r="V37" s="52"/>
      <c r="W37" s="52"/>
      <c r="X37" s="52"/>
      <c r="Y37" s="52"/>
      <c r="Z37" s="52"/>
      <c r="AA37" s="52"/>
      <c r="AB37" s="52"/>
      <c r="AC37" s="52"/>
      <c r="AD37" s="52"/>
      <c r="AE37" s="52"/>
      <c r="AF37" s="53"/>
    </row>
    <row r="38" spans="2:32" ht="15" customHeight="1">
      <c r="B38" s="51"/>
      <c r="C38" s="52"/>
      <c r="D38" s="52"/>
      <c r="E38" s="52"/>
      <c r="F38" s="52"/>
      <c r="G38" s="52"/>
      <c r="H38" s="52"/>
      <c r="I38" s="52"/>
      <c r="J38" s="52"/>
      <c r="K38" s="52"/>
      <c r="L38" s="52"/>
      <c r="M38" s="52"/>
      <c r="N38" s="52"/>
      <c r="O38" s="52"/>
      <c r="P38" s="52"/>
      <c r="Q38" s="52"/>
      <c r="R38" s="52"/>
      <c r="S38" s="52"/>
      <c r="T38" s="52"/>
      <c r="U38" s="52"/>
      <c r="V38" s="52"/>
      <c r="W38" s="52"/>
      <c r="X38" s="52"/>
      <c r="Y38" s="52"/>
      <c r="Z38" s="52"/>
      <c r="AA38" s="52"/>
      <c r="AB38" s="52"/>
      <c r="AC38" s="52"/>
      <c r="AD38" s="52"/>
      <c r="AE38" s="52"/>
      <c r="AF38" s="53"/>
    </row>
    <row r="39" spans="2:32" ht="15" customHeight="1">
      <c r="B39" s="51"/>
      <c r="C39" s="52"/>
      <c r="D39" s="52"/>
      <c r="E39" s="52"/>
      <c r="F39" s="52"/>
      <c r="G39" s="52"/>
      <c r="H39" s="52"/>
      <c r="I39" s="52"/>
      <c r="J39" s="52"/>
      <c r="K39" s="52"/>
      <c r="L39" s="52"/>
      <c r="M39" s="52"/>
      <c r="N39" s="52"/>
      <c r="O39" s="52"/>
      <c r="P39" s="52"/>
      <c r="Q39" s="52"/>
      <c r="R39" s="52"/>
      <c r="S39" s="52"/>
      <c r="T39" s="52"/>
      <c r="U39" s="52"/>
      <c r="V39" s="52"/>
      <c r="W39" s="52"/>
      <c r="X39" s="52"/>
      <c r="Y39" s="52"/>
      <c r="Z39" s="52"/>
      <c r="AA39" s="52"/>
      <c r="AB39" s="52"/>
      <c r="AC39" s="52"/>
      <c r="AD39" s="52"/>
      <c r="AE39" s="52"/>
      <c r="AF39" s="53"/>
    </row>
    <row r="40" spans="2:32" ht="15" customHeight="1">
      <c r="B40" s="51"/>
      <c r="C40" s="52"/>
      <c r="D40" s="52"/>
      <c r="E40" s="52"/>
      <c r="F40" s="52"/>
      <c r="G40" s="52"/>
      <c r="H40" s="52"/>
      <c r="I40" s="52"/>
      <c r="J40" s="52"/>
      <c r="K40" s="52"/>
      <c r="L40" s="52"/>
      <c r="M40" s="52"/>
      <c r="N40" s="52"/>
      <c r="O40" s="52"/>
      <c r="P40" s="52"/>
      <c r="Q40" s="52"/>
      <c r="R40" s="52"/>
      <c r="S40" s="52"/>
      <c r="T40" s="52"/>
      <c r="U40" s="52"/>
      <c r="V40" s="52"/>
      <c r="W40" s="52"/>
      <c r="X40" s="52"/>
      <c r="Y40" s="52"/>
      <c r="Z40" s="52"/>
      <c r="AA40" s="52"/>
      <c r="AB40" s="52"/>
      <c r="AC40" s="52"/>
      <c r="AD40" s="52"/>
      <c r="AE40" s="52"/>
      <c r="AF40" s="53"/>
    </row>
    <row r="41" spans="2:32" ht="15" customHeight="1">
      <c r="B41" s="51"/>
      <c r="C41" s="52"/>
      <c r="D41" s="52"/>
      <c r="E41" s="52"/>
      <c r="F41" s="52"/>
      <c r="G41" s="52"/>
      <c r="H41" s="52"/>
      <c r="I41" s="52"/>
      <c r="J41" s="52"/>
      <c r="K41" s="52"/>
      <c r="L41" s="52"/>
      <c r="M41" s="52"/>
      <c r="N41" s="52"/>
      <c r="O41" s="52"/>
      <c r="P41" s="52"/>
      <c r="Q41" s="52"/>
      <c r="R41" s="52"/>
      <c r="S41" s="52"/>
      <c r="T41" s="52"/>
      <c r="U41" s="52"/>
      <c r="V41" s="52"/>
      <c r="W41" s="52"/>
      <c r="X41" s="52"/>
      <c r="Y41" s="52"/>
      <c r="Z41" s="52"/>
      <c r="AA41" s="52"/>
      <c r="AB41" s="52"/>
      <c r="AC41" s="52"/>
      <c r="AD41" s="52"/>
      <c r="AE41" s="52"/>
      <c r="AF41" s="53"/>
    </row>
    <row r="42" spans="2:32" ht="15" customHeight="1">
      <c r="B42" s="51"/>
      <c r="C42" s="52"/>
      <c r="D42" s="52"/>
      <c r="E42" s="52"/>
      <c r="F42" s="52"/>
      <c r="G42" s="52"/>
      <c r="H42" s="52"/>
      <c r="I42" s="52"/>
      <c r="J42" s="52"/>
      <c r="K42" s="52"/>
      <c r="L42" s="52"/>
      <c r="M42" s="52"/>
      <c r="N42" s="52"/>
      <c r="O42" s="52"/>
      <c r="P42" s="52"/>
      <c r="Q42" s="52"/>
      <c r="R42" s="52"/>
      <c r="S42" s="52"/>
      <c r="T42" s="52"/>
      <c r="U42" s="52"/>
      <c r="V42" s="52"/>
      <c r="W42" s="52"/>
      <c r="X42" s="52"/>
      <c r="Y42" s="52"/>
      <c r="Z42" s="52"/>
      <c r="AA42" s="52"/>
      <c r="AB42" s="52"/>
      <c r="AC42" s="52"/>
      <c r="AD42" s="52"/>
      <c r="AE42" s="52"/>
      <c r="AF42" s="53"/>
    </row>
    <row r="43" spans="2:32" ht="15" customHeight="1">
      <c r="B43" s="51"/>
      <c r="C43" s="52"/>
      <c r="D43" s="52"/>
      <c r="E43" s="52"/>
      <c r="F43" s="52"/>
      <c r="G43" s="52"/>
      <c r="H43" s="52"/>
      <c r="I43" s="52"/>
      <c r="J43" s="52"/>
      <c r="K43" s="52"/>
      <c r="L43" s="52"/>
      <c r="M43" s="52"/>
      <c r="N43" s="52"/>
      <c r="O43" s="52"/>
      <c r="P43" s="52"/>
      <c r="Q43" s="52"/>
      <c r="R43" s="52"/>
      <c r="S43" s="52"/>
      <c r="T43" s="52"/>
      <c r="U43" s="52"/>
      <c r="V43" s="52"/>
      <c r="W43" s="52"/>
      <c r="X43" s="52"/>
      <c r="Y43" s="52"/>
      <c r="Z43" s="52"/>
      <c r="AA43" s="52"/>
      <c r="AB43" s="52"/>
      <c r="AC43" s="52"/>
      <c r="AD43" s="52"/>
      <c r="AE43" s="52"/>
      <c r="AF43" s="53"/>
    </row>
    <row r="44" spans="2:32" ht="15" customHeight="1">
      <c r="B44" s="51"/>
      <c r="C44" s="52"/>
      <c r="D44" s="52"/>
      <c r="E44" s="52"/>
      <c r="F44" s="52"/>
      <c r="G44" s="52"/>
      <c r="H44" s="52"/>
      <c r="I44" s="52"/>
      <c r="J44" s="52"/>
      <c r="K44" s="52"/>
      <c r="L44" s="52"/>
      <c r="M44" s="52"/>
      <c r="N44" s="52"/>
      <c r="O44" s="52"/>
      <c r="P44" s="52"/>
      <c r="Q44" s="52"/>
      <c r="R44" s="52"/>
      <c r="S44" s="52"/>
      <c r="T44" s="52"/>
      <c r="U44" s="52"/>
      <c r="V44" s="52"/>
      <c r="W44" s="52"/>
      <c r="X44" s="52"/>
      <c r="Y44" s="52"/>
      <c r="Z44" s="52"/>
      <c r="AA44" s="52"/>
      <c r="AB44" s="52"/>
      <c r="AC44" s="52"/>
      <c r="AD44" s="52"/>
      <c r="AE44" s="52"/>
      <c r="AF44" s="53"/>
    </row>
    <row r="45" spans="2:32" ht="15" customHeight="1">
      <c r="B45" s="51"/>
      <c r="C45" s="52"/>
      <c r="D45" s="52"/>
      <c r="E45" s="52"/>
      <c r="F45" s="52"/>
      <c r="G45" s="52"/>
      <c r="H45" s="52"/>
      <c r="I45" s="52"/>
      <c r="J45" s="52"/>
      <c r="K45" s="52"/>
      <c r="L45" s="52"/>
      <c r="M45" s="52"/>
      <c r="N45" s="52"/>
      <c r="O45" s="52"/>
      <c r="P45" s="52"/>
      <c r="Q45" s="52"/>
      <c r="R45" s="52"/>
      <c r="S45" s="52"/>
      <c r="T45" s="52"/>
      <c r="U45" s="52"/>
      <c r="V45" s="52"/>
      <c r="W45" s="52"/>
      <c r="X45" s="52"/>
      <c r="Y45" s="52"/>
      <c r="Z45" s="52"/>
      <c r="AA45" s="52"/>
      <c r="AB45" s="52"/>
      <c r="AC45" s="52"/>
      <c r="AD45" s="52"/>
      <c r="AE45" s="52"/>
      <c r="AF45" s="53"/>
    </row>
    <row r="46" spans="2:32" ht="15" customHeight="1">
      <c r="B46" s="51"/>
      <c r="C46" s="52"/>
      <c r="D46" s="52"/>
      <c r="E46" s="52"/>
      <c r="F46" s="52"/>
      <c r="G46" s="52"/>
      <c r="H46" s="52"/>
      <c r="I46" s="52"/>
      <c r="J46" s="52"/>
      <c r="K46" s="52"/>
      <c r="L46" s="52"/>
      <c r="M46" s="52"/>
      <c r="N46" s="52"/>
      <c r="O46" s="52"/>
      <c r="P46" s="52"/>
      <c r="Q46" s="52"/>
      <c r="R46" s="52"/>
      <c r="S46" s="52"/>
      <c r="T46" s="52"/>
      <c r="U46" s="52"/>
      <c r="V46" s="52"/>
      <c r="W46" s="52"/>
      <c r="X46" s="52"/>
      <c r="Y46" s="52"/>
      <c r="Z46" s="52"/>
      <c r="AA46" s="52"/>
      <c r="AB46" s="52"/>
      <c r="AC46" s="52"/>
      <c r="AD46" s="52"/>
      <c r="AE46" s="52"/>
      <c r="AF46" s="53"/>
    </row>
    <row r="47" spans="2:32" ht="15" customHeight="1">
      <c r="B47" s="51"/>
      <c r="C47" s="52"/>
      <c r="D47" s="52"/>
      <c r="E47" s="52"/>
      <c r="F47" s="52"/>
      <c r="G47" s="52"/>
      <c r="H47" s="52"/>
      <c r="I47" s="52"/>
      <c r="J47" s="52"/>
      <c r="K47" s="52"/>
      <c r="L47" s="52"/>
      <c r="M47" s="52"/>
      <c r="N47" s="52"/>
      <c r="O47" s="52"/>
      <c r="P47" s="52"/>
      <c r="Q47" s="52"/>
      <c r="R47" s="52"/>
      <c r="S47" s="52"/>
      <c r="T47" s="52"/>
      <c r="U47" s="52"/>
      <c r="V47" s="52"/>
      <c r="W47" s="52"/>
      <c r="X47" s="52"/>
      <c r="Y47" s="52"/>
      <c r="Z47" s="52"/>
      <c r="AA47" s="52"/>
      <c r="AB47" s="52"/>
      <c r="AC47" s="52"/>
      <c r="AD47" s="52"/>
      <c r="AE47" s="52"/>
      <c r="AF47" s="53"/>
    </row>
    <row r="48" spans="2:32" ht="15" customHeight="1">
      <c r="B48" s="51"/>
      <c r="C48" s="52"/>
      <c r="D48" s="52"/>
      <c r="E48" s="52"/>
      <c r="F48" s="52"/>
      <c r="G48" s="52"/>
      <c r="H48" s="52"/>
      <c r="I48" s="52"/>
      <c r="J48" s="52"/>
      <c r="K48" s="52"/>
      <c r="L48" s="52"/>
      <c r="M48" s="52"/>
      <c r="N48" s="52"/>
      <c r="O48" s="52"/>
      <c r="P48" s="52"/>
      <c r="Q48" s="52"/>
      <c r="R48" s="52"/>
      <c r="S48" s="52"/>
      <c r="T48" s="52"/>
      <c r="U48" s="52"/>
      <c r="V48" s="52"/>
      <c r="W48" s="52"/>
      <c r="X48" s="52"/>
      <c r="Y48" s="52"/>
      <c r="Z48" s="52"/>
      <c r="AA48" s="52"/>
      <c r="AB48" s="52"/>
      <c r="AC48" s="52"/>
      <c r="AD48" s="52"/>
      <c r="AE48" s="52"/>
      <c r="AF48" s="53"/>
    </row>
    <row r="49" spans="2:32" ht="15" customHeight="1">
      <c r="B49" s="51"/>
      <c r="C49" s="52"/>
      <c r="D49" s="52"/>
      <c r="E49" s="52"/>
      <c r="F49" s="52"/>
      <c r="G49" s="52"/>
      <c r="H49" s="52"/>
      <c r="I49" s="52"/>
      <c r="J49" s="52"/>
      <c r="K49" s="52"/>
      <c r="L49" s="52"/>
      <c r="M49" s="52"/>
      <c r="N49" s="52"/>
      <c r="O49" s="52"/>
      <c r="P49" s="52"/>
      <c r="Q49" s="52"/>
      <c r="R49" s="52"/>
      <c r="S49" s="52"/>
      <c r="T49" s="52"/>
      <c r="U49" s="52"/>
      <c r="V49" s="52"/>
      <c r="W49" s="52"/>
      <c r="X49" s="52"/>
      <c r="Y49" s="52"/>
      <c r="Z49" s="52"/>
      <c r="AA49" s="52"/>
      <c r="AB49" s="52"/>
      <c r="AC49" s="52"/>
      <c r="AD49" s="52"/>
      <c r="AE49" s="52"/>
      <c r="AF49" s="53"/>
    </row>
    <row r="50" spans="2:32" ht="15" customHeight="1">
      <c r="B50" s="51"/>
      <c r="C50" s="52"/>
      <c r="D50" s="52"/>
      <c r="E50" s="52"/>
      <c r="F50" s="52"/>
      <c r="G50" s="52"/>
      <c r="H50" s="52"/>
      <c r="I50" s="52"/>
      <c r="J50" s="52"/>
      <c r="K50" s="52"/>
      <c r="L50" s="52"/>
      <c r="M50" s="52"/>
      <c r="N50" s="52"/>
      <c r="O50" s="52"/>
      <c r="P50" s="52"/>
      <c r="Q50" s="52"/>
      <c r="R50" s="52"/>
      <c r="S50" s="52"/>
      <c r="T50" s="52"/>
      <c r="U50" s="52"/>
      <c r="V50" s="52"/>
      <c r="W50" s="52"/>
      <c r="X50" s="52"/>
      <c r="Y50" s="52"/>
      <c r="Z50" s="52"/>
      <c r="AA50" s="52"/>
      <c r="AB50" s="52"/>
      <c r="AC50" s="52"/>
      <c r="AD50" s="52"/>
      <c r="AE50" s="52"/>
      <c r="AF50" s="53"/>
    </row>
    <row r="51" spans="2:32" ht="15" customHeight="1">
      <c r="B51" s="51"/>
      <c r="C51" s="52"/>
      <c r="D51" s="52"/>
      <c r="E51" s="52"/>
      <c r="F51" s="52"/>
      <c r="G51" s="52"/>
      <c r="H51" s="52"/>
      <c r="I51" s="52"/>
      <c r="J51" s="52"/>
      <c r="K51" s="52"/>
      <c r="L51" s="52"/>
      <c r="M51" s="52"/>
      <c r="N51" s="52"/>
      <c r="O51" s="52"/>
      <c r="P51" s="52"/>
      <c r="Q51" s="52"/>
      <c r="R51" s="52"/>
      <c r="S51" s="52"/>
      <c r="T51" s="52"/>
      <c r="U51" s="52"/>
      <c r="V51" s="52"/>
      <c r="W51" s="52"/>
      <c r="X51" s="52"/>
      <c r="Y51" s="52"/>
      <c r="Z51" s="52"/>
      <c r="AA51" s="52"/>
      <c r="AB51" s="52"/>
      <c r="AC51" s="52"/>
      <c r="AD51" s="52"/>
      <c r="AE51" s="52"/>
      <c r="AF51" s="53"/>
    </row>
    <row r="52" spans="2:32" ht="15" customHeight="1">
      <c r="B52" s="51"/>
      <c r="C52" s="52"/>
      <c r="D52" s="52"/>
      <c r="E52" s="52"/>
      <c r="F52" s="52"/>
      <c r="G52" s="52"/>
      <c r="H52" s="52"/>
      <c r="I52" s="52"/>
      <c r="J52" s="52"/>
      <c r="K52" s="52"/>
      <c r="L52" s="52"/>
      <c r="M52" s="52"/>
      <c r="N52" s="52"/>
      <c r="O52" s="52"/>
      <c r="P52" s="52"/>
      <c r="Q52" s="52"/>
      <c r="R52" s="52"/>
      <c r="S52" s="52"/>
      <c r="T52" s="52"/>
      <c r="U52" s="52"/>
      <c r="V52" s="52"/>
      <c r="W52" s="52"/>
      <c r="X52" s="52"/>
      <c r="Y52" s="52"/>
      <c r="Z52" s="52"/>
      <c r="AA52" s="52"/>
      <c r="AB52" s="52"/>
      <c r="AC52" s="52"/>
      <c r="AD52" s="52"/>
      <c r="AE52" s="52"/>
      <c r="AF52" s="53"/>
    </row>
    <row r="53" spans="2:32" ht="15" customHeight="1">
      <c r="B53" s="51"/>
      <c r="C53" s="52"/>
      <c r="D53" s="52"/>
      <c r="E53" s="52"/>
      <c r="F53" s="52"/>
      <c r="G53" s="52"/>
      <c r="H53" s="52"/>
      <c r="I53" s="52"/>
      <c r="J53" s="52"/>
      <c r="K53" s="52"/>
      <c r="L53" s="52"/>
      <c r="M53" s="52"/>
      <c r="N53" s="52"/>
      <c r="O53" s="52"/>
      <c r="P53" s="52"/>
      <c r="Q53" s="52"/>
      <c r="R53" s="52"/>
      <c r="S53" s="52"/>
      <c r="T53" s="52"/>
      <c r="U53" s="52"/>
      <c r="V53" s="52"/>
      <c r="W53" s="52"/>
      <c r="X53" s="52"/>
      <c r="Y53" s="52"/>
      <c r="Z53" s="52"/>
      <c r="AA53" s="52"/>
      <c r="AB53" s="52"/>
      <c r="AC53" s="52"/>
      <c r="AD53" s="52"/>
      <c r="AE53" s="52"/>
      <c r="AF53" s="53"/>
    </row>
    <row r="54" spans="2:32" ht="15" customHeight="1">
      <c r="B54" s="51"/>
      <c r="C54" s="52"/>
      <c r="D54" s="52"/>
      <c r="E54" s="52"/>
      <c r="F54" s="52"/>
      <c r="G54" s="52"/>
      <c r="H54" s="52"/>
      <c r="I54" s="52"/>
      <c r="J54" s="52"/>
      <c r="K54" s="52"/>
      <c r="L54" s="52"/>
      <c r="M54" s="52"/>
      <c r="N54" s="52"/>
      <c r="O54" s="52"/>
      <c r="P54" s="52"/>
      <c r="Q54" s="52"/>
      <c r="R54" s="52"/>
      <c r="S54" s="52"/>
      <c r="T54" s="52"/>
      <c r="U54" s="52"/>
      <c r="V54" s="52"/>
      <c r="W54" s="52"/>
      <c r="X54" s="52"/>
      <c r="Y54" s="52"/>
      <c r="Z54" s="52"/>
      <c r="AA54" s="52"/>
      <c r="AB54" s="52"/>
      <c r="AC54" s="52"/>
      <c r="AD54" s="52"/>
      <c r="AE54" s="52"/>
      <c r="AF54" s="53"/>
    </row>
    <row r="55" spans="2:32" ht="15" customHeight="1">
      <c r="B55" s="51"/>
      <c r="C55" s="52"/>
      <c r="D55" s="52"/>
      <c r="E55" s="52"/>
      <c r="F55" s="52"/>
      <c r="G55" s="52"/>
      <c r="H55" s="52"/>
      <c r="I55" s="52"/>
      <c r="J55" s="52"/>
      <c r="K55" s="52"/>
      <c r="L55" s="52"/>
      <c r="M55" s="52"/>
      <c r="N55" s="52"/>
      <c r="O55" s="52"/>
      <c r="P55" s="52"/>
      <c r="Q55" s="52"/>
      <c r="R55" s="52"/>
      <c r="S55" s="52"/>
      <c r="T55" s="52"/>
      <c r="U55" s="52"/>
      <c r="V55" s="52"/>
      <c r="W55" s="52"/>
      <c r="X55" s="52"/>
      <c r="Y55" s="52"/>
      <c r="Z55" s="52"/>
      <c r="AA55" s="52"/>
      <c r="AB55" s="52"/>
      <c r="AC55" s="52"/>
      <c r="AD55" s="52"/>
      <c r="AE55" s="52"/>
      <c r="AF55" s="53"/>
    </row>
    <row r="56" spans="2:32" ht="15" customHeight="1">
      <c r="B56" s="51"/>
      <c r="C56" s="52"/>
      <c r="D56" s="52"/>
      <c r="E56" s="52"/>
      <c r="F56" s="52"/>
      <c r="G56" s="52"/>
      <c r="H56" s="52"/>
      <c r="I56" s="52"/>
      <c r="J56" s="52"/>
      <c r="K56" s="52"/>
      <c r="L56" s="52"/>
      <c r="M56" s="52"/>
      <c r="N56" s="52"/>
      <c r="O56" s="52"/>
      <c r="P56" s="52"/>
      <c r="Q56" s="52"/>
      <c r="R56" s="52"/>
      <c r="S56" s="52"/>
      <c r="T56" s="52"/>
      <c r="U56" s="52"/>
      <c r="V56" s="52"/>
      <c r="W56" s="52"/>
      <c r="X56" s="52"/>
      <c r="Y56" s="52"/>
      <c r="Z56" s="52"/>
      <c r="AA56" s="52"/>
      <c r="AB56" s="52"/>
      <c r="AC56" s="52"/>
      <c r="AD56" s="52"/>
      <c r="AE56" s="52"/>
      <c r="AF56" s="53"/>
    </row>
    <row r="57" spans="2:32" ht="15" customHeight="1">
      <c r="B57" s="54"/>
      <c r="C57" s="55"/>
      <c r="D57" s="55"/>
      <c r="E57" s="55"/>
      <c r="F57" s="55"/>
      <c r="G57" s="55"/>
      <c r="H57" s="55"/>
      <c r="I57" s="55"/>
      <c r="J57" s="55"/>
      <c r="K57" s="55"/>
      <c r="L57" s="55"/>
      <c r="M57" s="55"/>
      <c r="N57" s="55"/>
      <c r="O57" s="55"/>
      <c r="P57" s="55"/>
      <c r="Q57" s="55"/>
      <c r="R57" s="55"/>
      <c r="S57" s="55"/>
      <c r="T57" s="55"/>
      <c r="U57" s="55"/>
      <c r="V57" s="55"/>
      <c r="W57" s="55"/>
      <c r="X57" s="55"/>
      <c r="Y57" s="55"/>
      <c r="Z57" s="55"/>
      <c r="AA57" s="55"/>
      <c r="AB57" s="55"/>
      <c r="AC57" s="55"/>
      <c r="AD57" s="55"/>
      <c r="AE57" s="55"/>
      <c r="AF57" s="56"/>
    </row>
    <row r="58" spans="2:32" ht="15" customHeight="1"/>
    <row r="59" spans="2:32" ht="15" customHeight="1"/>
    <row r="60" spans="2:32" ht="15" customHeight="1"/>
  </sheetData>
  <sheetProtection algorithmName="SHA-512" hashValue="2oOYO8yT8zQ8TFyKzW6HLDPWslvDfxPOjHFQvlF15sjzmz/zkNJXHywDEBvlQEcYqhSXoxZTindpNej6pofVJg==" saltValue="7PrMygMrEXGqHmbaVbmcYQ==" spinCount="100000" sheet="1" objects="1" scenarios="1" selectLockedCells="1"/>
  <mergeCells count="136">
    <mergeCell ref="C19:G19"/>
    <mergeCell ref="K19:M19"/>
    <mergeCell ref="AI2:AJ2"/>
    <mergeCell ref="AI10:AJ10"/>
    <mergeCell ref="T4:Y4"/>
    <mergeCell ref="N4:S4"/>
    <mergeCell ref="N5:S5"/>
    <mergeCell ref="Q28:S28"/>
    <mergeCell ref="Q25:S25"/>
    <mergeCell ref="Q26:S26"/>
    <mergeCell ref="Q27:S27"/>
    <mergeCell ref="Q10:AF10"/>
    <mergeCell ref="N10:P11"/>
    <mergeCell ref="Q11:AF11"/>
    <mergeCell ref="N12:P13"/>
    <mergeCell ref="Q12:AC13"/>
    <mergeCell ref="AD12:AF13"/>
    <mergeCell ref="U23:V25"/>
    <mergeCell ref="U20:AB20"/>
    <mergeCell ref="AC20:AF20"/>
    <mergeCell ref="AC21:AF22"/>
    <mergeCell ref="U21:AB22"/>
    <mergeCell ref="W23:AF23"/>
    <mergeCell ref="W24:AF25"/>
    <mergeCell ref="AI28:AJ28"/>
    <mergeCell ref="T5:Y5"/>
    <mergeCell ref="P18:S18"/>
    <mergeCell ref="AI27:AJ27"/>
    <mergeCell ref="Q24:S24"/>
    <mergeCell ref="P22:S22"/>
    <mergeCell ref="J27:L27"/>
    <mergeCell ref="J28:L28"/>
    <mergeCell ref="M28:P28"/>
    <mergeCell ref="M25:P25"/>
    <mergeCell ref="M26:P26"/>
    <mergeCell ref="M27:P27"/>
    <mergeCell ref="M24:P24"/>
    <mergeCell ref="P23:S23"/>
    <mergeCell ref="U18:AD18"/>
    <mergeCell ref="U19:AD19"/>
    <mergeCell ref="P19:S19"/>
    <mergeCell ref="N18:O18"/>
    <mergeCell ref="K18:M18"/>
    <mergeCell ref="AE18:AF18"/>
    <mergeCell ref="AE19:AF19"/>
    <mergeCell ref="N14:AF14"/>
    <mergeCell ref="N15:AF15"/>
    <mergeCell ref="H22:I22"/>
    <mergeCell ref="H23:I23"/>
    <mergeCell ref="H18:I18"/>
    <mergeCell ref="H19:I19"/>
    <mergeCell ref="B10:L10"/>
    <mergeCell ref="B11:L11"/>
    <mergeCell ref="G7:H7"/>
    <mergeCell ref="G8:H8"/>
    <mergeCell ref="I7:L7"/>
    <mergeCell ref="I8:L8"/>
    <mergeCell ref="B7:F7"/>
    <mergeCell ref="C23:G23"/>
    <mergeCell ref="B9:L9"/>
    <mergeCell ref="H14:L14"/>
    <mergeCell ref="B14:D14"/>
    <mergeCell ref="E14:G14"/>
    <mergeCell ref="B12:L12"/>
    <mergeCell ref="B16:B17"/>
    <mergeCell ref="C16:T17"/>
    <mergeCell ref="N19:O19"/>
    <mergeCell ref="B15:D15"/>
    <mergeCell ref="E15:G15"/>
    <mergeCell ref="H15:L15"/>
    <mergeCell ref="C18:G18"/>
    <mergeCell ref="Y2:AA2"/>
    <mergeCell ref="Z4:AF4"/>
    <mergeCell ref="Z5:AF5"/>
    <mergeCell ref="C4:L4"/>
    <mergeCell ref="C5:L5"/>
    <mergeCell ref="B2:L2"/>
    <mergeCell ref="AB2:AF2"/>
    <mergeCell ref="B8:F8"/>
    <mergeCell ref="W9:Y9"/>
    <mergeCell ref="N9:P9"/>
    <mergeCell ref="Z9:AF9"/>
    <mergeCell ref="Q9:V9"/>
    <mergeCell ref="N2:P2"/>
    <mergeCell ref="Q2:W2"/>
    <mergeCell ref="N8:P8"/>
    <mergeCell ref="Q8:AF8"/>
    <mergeCell ref="P30:S30"/>
    <mergeCell ref="B24:I24"/>
    <mergeCell ref="B25:I25"/>
    <mergeCell ref="B26:I26"/>
    <mergeCell ref="B27:I27"/>
    <mergeCell ref="B28:I28"/>
    <mergeCell ref="P21:S21"/>
    <mergeCell ref="P20:S20"/>
    <mergeCell ref="N20:O20"/>
    <mergeCell ref="N21:O21"/>
    <mergeCell ref="N22:O22"/>
    <mergeCell ref="N23:O23"/>
    <mergeCell ref="J24:L24"/>
    <mergeCell ref="J25:L25"/>
    <mergeCell ref="J26:L26"/>
    <mergeCell ref="K23:M23"/>
    <mergeCell ref="C20:G20"/>
    <mergeCell ref="K20:M20"/>
    <mergeCell ref="C22:G22"/>
    <mergeCell ref="K22:M22"/>
    <mergeCell ref="C21:G21"/>
    <mergeCell ref="K21:M21"/>
    <mergeCell ref="H20:I20"/>
    <mergeCell ref="H21:I21"/>
    <mergeCell ref="B33:F33"/>
    <mergeCell ref="B34:AF34"/>
    <mergeCell ref="B35:AF35"/>
    <mergeCell ref="B36:AF36"/>
    <mergeCell ref="B37:AF37"/>
    <mergeCell ref="B38:AF38"/>
    <mergeCell ref="B39:AF39"/>
    <mergeCell ref="B40:AF40"/>
    <mergeCell ref="B41:AF41"/>
    <mergeCell ref="B51:AF51"/>
    <mergeCell ref="B52:AF52"/>
    <mergeCell ref="B53:AF53"/>
    <mergeCell ref="B54:AF54"/>
    <mergeCell ref="B55:AF55"/>
    <mergeCell ref="B56:AF56"/>
    <mergeCell ref="B57:AF57"/>
    <mergeCell ref="B42:AF42"/>
    <mergeCell ref="B43:AF43"/>
    <mergeCell ref="B44:AF44"/>
    <mergeCell ref="B45:AF45"/>
    <mergeCell ref="B46:AF46"/>
    <mergeCell ref="B47:AF47"/>
    <mergeCell ref="B48:AF48"/>
    <mergeCell ref="B49:AF49"/>
    <mergeCell ref="B50:AF50"/>
  </mergeCells>
  <phoneticPr fontId="2"/>
  <conditionalFormatting sqref="H19:I23">
    <cfRule type="expression" dxfId="4" priority="1">
      <formula>$AJ$18=5</formula>
    </cfRule>
  </conditionalFormatting>
  <conditionalFormatting sqref="J26:L26">
    <cfRule type="expression" dxfId="3" priority="5">
      <formula>$J$26="税率未入力"</formula>
    </cfRule>
  </conditionalFormatting>
  <conditionalFormatting sqref="Q28:S28">
    <cfRule type="expression" dxfId="2" priority="6">
      <formula>$Q$28="税率見直"</formula>
    </cfRule>
  </conditionalFormatting>
  <dataValidations count="14">
    <dataValidation type="textLength" imeMode="halfKatakana" allowBlank="1" showInputMessage="1" showErrorMessage="1" error="半角カタカナで入力して下さい_x000a_最大40文字" sqref="W23:AF23" xr:uid="{4ABE65BC-ACA4-4162-98D1-242E9CB9B783}">
      <formula1>4</formula1>
      <formula2>40</formula2>
    </dataValidation>
    <dataValidation type="whole" imeMode="halfAlpha" allowBlank="1" showInputMessage="1" showErrorMessage="1" errorTitle="入力方法" error="消費税率を整数で入力して下さい。_x000a_消費税が対象外（不課税）の場合は、税率の欄は空白にして下さい。_x000a_例_x000a_10％→10_x000a_　８％→8" sqref="N20:O23" xr:uid="{9F32B1F0-5033-4D36-877F-4079FCE35513}">
      <formula1>1</formula1>
      <formula2>100</formula2>
    </dataValidation>
    <dataValidation type="decimal" imeMode="halfAlpha" operator="lessThan" allowBlank="1" showInputMessage="1" showErrorMessage="1" error="マイナス以外の入力は出来ません。" sqref="H19:I23" xr:uid="{0E62208D-7610-4975-8068-5EF1A3D12301}">
      <formula1>-0.1</formula1>
    </dataValidation>
    <dataValidation type="custom" operator="greaterThan" allowBlank="1" showInputMessage="1" showErrorMessage="1" error="マイナス以外の入力は出来ません。" sqref="AL19:AL23" xr:uid="{F93CE58A-95A7-45B1-9329-EA68A14F8D8D}">
      <formula1>(C1*10)=TRUNC(C1*10)</formula1>
    </dataValidation>
    <dataValidation imeMode="hiragana" allowBlank="1" showInputMessage="1" showErrorMessage="1" sqref="W24:AF25 U18:AD19 C5:L5" xr:uid="{FF87829E-001C-49EA-AACA-084B3E5A7679}"/>
    <dataValidation allowBlank="1" showInputMessage="1" showErrorMessage="1" prompt="市外局番から_x000a_入力例_x000a_03-3945-2312" sqref="Z9:AF9" xr:uid="{EA0F8839-BB17-4217-A6CF-CA774941D07A}"/>
    <dataValidation allowBlank="1" showInputMessage="1" showErrorMessage="1" prompt="数字7文字_x000a_入力例_x000a_1130034_x000a_　　↓_x000a_〒113-0034" sqref="Q9:V9" xr:uid="{CF94FCE7-B6FF-4FD2-9F12-F10B4C88E60B}"/>
    <dataValidation type="custom" errorStyle="warning" imeMode="halfAlpha" allowBlank="1" showInputMessage="1" showErrorMessage="1" error="整数13桁で入力して下さい。" prompt="数字13桁の登録番号を連続で入力して下さい_x000a_T及び－は不要です" sqref="Q2:W2" xr:uid="{EEFCEB79-F3E3-47A2-B254-EE0802C214B3}">
      <formula1>AND(INT(Q2)=Q2,LEN(Q2)=13)</formula1>
    </dataValidation>
    <dataValidation type="textLength" imeMode="halfAlpha" operator="equal" allowBlank="1" showInputMessage="1" showErrorMessage="1" prompt="数字7桁です" sqref="G8:H8" xr:uid="{000693C4-6872-42F0-906A-03D77DFDABE3}">
      <formula1>7</formula1>
    </dataValidation>
    <dataValidation type="whole" imeMode="halfAlpha" operator="greaterThanOrEqual" allowBlank="1" showInputMessage="1" showErrorMessage="1" error="小数点以下及び0円未満は入力できません。" prompt="整数で入力して下さい。" sqref="K19:M19" xr:uid="{46479249-19D3-422C-A100-0994F9AF0B70}">
      <formula1>0</formula1>
    </dataValidation>
    <dataValidation type="whole" imeMode="halfAlpha" allowBlank="1" showInputMessage="1" showErrorMessage="1" errorTitle="入力方法" error="消費税率を整数で入力して下さい。_x000a_消費税が対象外（不課税）の場合は、税率の欄は空白にして下さい。_x000a_例_x000a_10％→10_x000a_　８％→8" prompt="整数で税率入力_x000a_例_x000a_10と入力すると_x000a_10％と表示される" sqref="N19:O19" xr:uid="{16D571E7-9FDA-4F2E-B262-37BC1C64C7DC}">
      <formula1>1</formula1>
      <formula2>100</formula2>
    </dataValidation>
    <dataValidation type="whole" imeMode="halfAlpha" operator="greaterThanOrEqual" allowBlank="1" showInputMessage="1" showErrorMessage="1" error="小数点以下及び0円未満は入力できません。" sqref="K20:M23" xr:uid="{6D6CF112-AA0D-4C49-836E-8E3D2B6A7BFF}">
      <formula1>0</formula1>
    </dataValidation>
    <dataValidation type="textLength" imeMode="halfAlpha" allowBlank="1" showInputMessage="1" showErrorMessage="1" error="数字4桁以内で入力して下さい。_x000a_頭に０がある場合は０以外を入れて下さい。" sqref="B5" xr:uid="{1DD6977B-F65B-4843-89F2-885B726936A0}">
      <formula1>1</formula1>
      <formula2>4</formula2>
    </dataValidation>
    <dataValidation type="textLength" imeMode="halfAlpha" allowBlank="1" showInputMessage="1" showErrorMessage="1" error="数字7文字以内で入力して下さい。_x000a_" prompt="数字7文字で入力して下さい。_x000a_" sqref="AC21:AF22" xr:uid="{261F4940-3C4F-47D4-99E9-7EF61AF0A8B1}">
      <formula1>1</formula1>
      <formula2>7</formula2>
    </dataValidation>
  </dataValidations>
  <printOptions horizontalCentered="1"/>
  <pageMargins left="0.51181102362204722" right="0.11811023622047245" top="0.55118110236220474" bottom="0.35433070866141736" header="0.31496062992125984" footer="0.31496062992125984"/>
  <pageSetup paperSize="9" scale="9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8" r:id="rId4" name="Option Button 4">
              <controlPr locked="0" defaultSize="0" autoFill="0" autoLine="0" autoPict="0">
                <anchor moveWithCells="1">
                  <from>
                    <xdr:col>22</xdr:col>
                    <xdr:colOff>209550</xdr:colOff>
                    <xdr:row>20</xdr:row>
                    <xdr:rowOff>66675</xdr:rowOff>
                  </from>
                  <to>
                    <xdr:col>25</xdr:col>
                    <xdr:colOff>47625</xdr:colOff>
                    <xdr:row>21</xdr:row>
                    <xdr:rowOff>123825</xdr:rowOff>
                  </to>
                </anchor>
              </controlPr>
            </control>
          </mc:Choice>
        </mc:AlternateContent>
        <mc:AlternateContent xmlns:mc="http://schemas.openxmlformats.org/markup-compatibility/2006">
          <mc:Choice Requires="x14">
            <control shapeId="1029" r:id="rId5" name="Option Button 5">
              <controlPr locked="0" defaultSize="0" autoFill="0" autoLine="0" autoPict="0">
                <anchor moveWithCells="1">
                  <from>
                    <xdr:col>20</xdr:col>
                    <xdr:colOff>28575</xdr:colOff>
                    <xdr:row>20</xdr:row>
                    <xdr:rowOff>85725</xdr:rowOff>
                  </from>
                  <to>
                    <xdr:col>22</xdr:col>
                    <xdr:colOff>257175</xdr:colOff>
                    <xdr:row>21</xdr:row>
                    <xdr:rowOff>114300</xdr:rowOff>
                  </to>
                </anchor>
              </controlPr>
            </control>
          </mc:Choice>
        </mc:AlternateContent>
        <mc:AlternateContent xmlns:mc="http://schemas.openxmlformats.org/markup-compatibility/2006">
          <mc:Choice Requires="x14">
            <control shapeId="1030" r:id="rId6" name="Option Button 6">
              <controlPr locked="0" defaultSize="0" autoFill="0" autoLine="0" autoPict="0">
                <anchor moveWithCells="1">
                  <from>
                    <xdr:col>25</xdr:col>
                    <xdr:colOff>19050</xdr:colOff>
                    <xdr:row>20</xdr:row>
                    <xdr:rowOff>66675</xdr:rowOff>
                  </from>
                  <to>
                    <xdr:col>28</xdr:col>
                    <xdr:colOff>9525</xdr:colOff>
                    <xdr:row>21</xdr:row>
                    <xdr:rowOff>123825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C768508E-ECE7-4611-BF26-51475D7D4BF3}">
          <x14:formula1>
            <xm:f>Sheet1!$B$2:$B$4</xm:f>
          </x14:formula1>
          <xm:sqref>B8:F8</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B788E9-2879-469F-BEAE-365B1D7B206A}">
  <sheetPr codeName="Sheet2">
    <tabColor rgb="FF4BD0FF"/>
  </sheetPr>
  <dimension ref="A1:AK65"/>
  <sheetViews>
    <sheetView showZeros="0" tabSelected="1" zoomScaleNormal="100" zoomScaleSheetLayoutView="100" workbookViewId="0">
      <selection activeCell="B56" sqref="B56"/>
    </sheetView>
  </sheetViews>
  <sheetFormatPr defaultRowHeight="13.5"/>
  <cols>
    <col min="1" max="1" width="1.125" style="2" customWidth="1"/>
    <col min="2" max="2" width="8.625" style="2" customWidth="1"/>
    <col min="3" max="3" width="3.625" style="2" customWidth="1"/>
    <col min="4" max="5" width="1.625" style="2" customWidth="1"/>
    <col min="6" max="6" width="3" style="2" customWidth="1"/>
    <col min="7" max="7" width="9.625" style="2" customWidth="1"/>
    <col min="8" max="9" width="2.625" style="2" customWidth="1"/>
    <col min="10" max="10" width="4.625" style="2" customWidth="1"/>
    <col min="11" max="12" width="2.625" style="2" customWidth="1"/>
    <col min="13" max="13" width="3.625" style="2" customWidth="1"/>
    <col min="14" max="15" width="2.125" style="2" customWidth="1"/>
    <col min="16" max="16" width="3.625" style="2" customWidth="1"/>
    <col min="17" max="19" width="3.125" style="2" customWidth="1"/>
    <col min="20" max="21" width="2.125" style="2" customWidth="1"/>
    <col min="22" max="22" width="2.625" style="2" customWidth="1"/>
    <col min="23" max="23" width="4.625" style="2" customWidth="1"/>
    <col min="24" max="24" width="2.625" style="2" customWidth="1"/>
    <col min="25" max="26" width="2.125" style="2" customWidth="1"/>
    <col min="27" max="31" width="2.625" style="2" customWidth="1"/>
    <col min="32" max="32" width="3.625" style="2" customWidth="1"/>
    <col min="33" max="33" width="1.625" style="2" customWidth="1"/>
    <col min="34" max="34" width="5.875" style="2" bestFit="1" customWidth="1"/>
    <col min="35" max="35" width="5.25" style="2" customWidth="1"/>
    <col min="36" max="16384" width="9" style="2"/>
  </cols>
  <sheetData>
    <row r="1" spans="1:37" ht="9.9499999999999993" customHeight="1" thickBot="1">
      <c r="A1" s="1"/>
      <c r="B1" s="1"/>
      <c r="C1" s="1"/>
      <c r="D1" s="1"/>
      <c r="E1" s="1"/>
      <c r="F1" s="1"/>
      <c r="AA1" s="1"/>
      <c r="AB1" s="1"/>
      <c r="AC1" s="1"/>
      <c r="AD1" s="1"/>
      <c r="AE1" s="1"/>
      <c r="AF1" s="1"/>
      <c r="AG1" s="1"/>
      <c r="AH1" s="1"/>
      <c r="AI1" s="1"/>
    </row>
    <row r="2" spans="1:37" ht="17.25" customHeight="1" thickBot="1">
      <c r="A2" s="1"/>
      <c r="B2" s="495" t="s">
        <v>89</v>
      </c>
      <c r="C2" s="496"/>
      <c r="D2" s="496"/>
      <c r="E2" s="496"/>
      <c r="F2" s="496"/>
      <c r="G2" s="496"/>
      <c r="H2" s="496"/>
      <c r="I2" s="496"/>
      <c r="J2" s="496"/>
      <c r="K2" s="496"/>
      <c r="L2" s="497"/>
      <c r="N2" s="394" t="s">
        <v>33</v>
      </c>
      <c r="O2" s="395"/>
      <c r="P2" s="395"/>
      <c r="Q2" s="498">
        <f>入力シート兼発行者控!Q2</f>
        <v>0</v>
      </c>
      <c r="R2" s="499"/>
      <c r="S2" s="499"/>
      <c r="T2" s="499"/>
      <c r="U2" s="499"/>
      <c r="V2" s="499"/>
      <c r="W2" s="500"/>
      <c r="Y2" s="501" t="s">
        <v>17</v>
      </c>
      <c r="Z2" s="502"/>
      <c r="AA2" s="503"/>
      <c r="AB2" s="274" t="str">
        <f ca="1">入力シート兼発行者控!$AB$2</f>
        <v>0001-36745</v>
      </c>
      <c r="AC2" s="274"/>
      <c r="AD2" s="274"/>
      <c r="AE2" s="274"/>
      <c r="AF2" s="275"/>
      <c r="AG2" s="1"/>
      <c r="AH2" s="62"/>
      <c r="AI2" s="62"/>
    </row>
    <row r="3" spans="1:37" ht="6.75" customHeight="1">
      <c r="A3" s="1"/>
      <c r="B3" s="1"/>
      <c r="C3" s="1"/>
      <c r="D3" s="1"/>
      <c r="E3" s="1"/>
      <c r="F3" s="1"/>
      <c r="G3" s="1"/>
      <c r="H3" s="3"/>
      <c r="I3" s="3"/>
      <c r="J3" s="3"/>
      <c r="K3" s="3"/>
      <c r="L3" s="3"/>
      <c r="M3" s="3"/>
      <c r="N3" s="3"/>
      <c r="O3" s="3"/>
      <c r="P3" s="3"/>
      <c r="Q3" s="3"/>
      <c r="R3" s="3"/>
      <c r="S3" s="3"/>
      <c r="T3" s="3"/>
      <c r="U3" s="3"/>
      <c r="V3" s="3"/>
      <c r="W3" s="3"/>
      <c r="X3" s="3"/>
      <c r="Y3" s="3"/>
      <c r="Z3" s="3"/>
      <c r="AA3" s="1"/>
      <c r="AB3" s="1"/>
      <c r="AC3" s="1"/>
      <c r="AD3" s="1"/>
      <c r="AE3" s="1"/>
      <c r="AF3" s="1"/>
      <c r="AG3" s="1"/>
      <c r="AH3" s="1"/>
      <c r="AI3" s="1"/>
    </row>
    <row r="4" spans="1:37" ht="15" customHeight="1">
      <c r="A4" s="1"/>
      <c r="B4" s="16" t="s">
        <v>12</v>
      </c>
      <c r="C4" s="471" t="s">
        <v>3</v>
      </c>
      <c r="D4" s="472"/>
      <c r="E4" s="472"/>
      <c r="F4" s="472"/>
      <c r="G4" s="472"/>
      <c r="H4" s="472"/>
      <c r="I4" s="472"/>
      <c r="J4" s="472"/>
      <c r="K4" s="472"/>
      <c r="L4" s="473"/>
      <c r="N4" s="474" t="s">
        <v>15</v>
      </c>
      <c r="O4" s="475"/>
      <c r="P4" s="475"/>
      <c r="Q4" s="475"/>
      <c r="R4" s="475"/>
      <c r="S4" s="476"/>
      <c r="T4" s="471" t="s">
        <v>14</v>
      </c>
      <c r="U4" s="472"/>
      <c r="V4" s="472"/>
      <c r="W4" s="472"/>
      <c r="X4" s="472"/>
      <c r="Y4" s="473"/>
      <c r="Z4" s="477" t="s">
        <v>16</v>
      </c>
      <c r="AA4" s="478"/>
      <c r="AB4" s="478"/>
      <c r="AC4" s="478"/>
      <c r="AD4" s="478"/>
      <c r="AE4" s="478"/>
      <c r="AF4" s="479"/>
      <c r="AG4" s="1"/>
      <c r="AH4" s="1"/>
    </row>
    <row r="5" spans="1:37" ht="20.100000000000001" customHeight="1">
      <c r="A5" s="1"/>
      <c r="B5" s="50">
        <f>入力シート兼発行者控!$B$5</f>
        <v>0</v>
      </c>
      <c r="C5" s="402">
        <f>入力シート兼発行者控!$C$5</f>
        <v>0</v>
      </c>
      <c r="D5" s="403"/>
      <c r="E5" s="403"/>
      <c r="F5" s="403"/>
      <c r="G5" s="403"/>
      <c r="H5" s="403"/>
      <c r="I5" s="403"/>
      <c r="J5" s="403"/>
      <c r="K5" s="403"/>
      <c r="L5" s="404"/>
      <c r="N5" s="257">
        <f>IFERROR(M28,0)</f>
        <v>0</v>
      </c>
      <c r="O5" s="258"/>
      <c r="P5" s="258"/>
      <c r="Q5" s="258"/>
      <c r="R5" s="258"/>
      <c r="S5" s="259"/>
      <c r="T5" s="257">
        <f ca="1">Q28</f>
        <v>0</v>
      </c>
      <c r="U5" s="258"/>
      <c r="V5" s="258"/>
      <c r="W5" s="258"/>
      <c r="X5" s="258"/>
      <c r="Y5" s="259"/>
      <c r="Z5" s="260">
        <f ca="1">N5+T5</f>
        <v>0</v>
      </c>
      <c r="AA5" s="261"/>
      <c r="AB5" s="261"/>
      <c r="AC5" s="261"/>
      <c r="AD5" s="261"/>
      <c r="AE5" s="261"/>
      <c r="AF5" s="262"/>
      <c r="AG5" s="1"/>
    </row>
    <row r="6" spans="1:37" ht="9.9499999999999993" customHeight="1">
      <c r="A6" s="1"/>
      <c r="B6" s="1"/>
      <c r="C6" s="1"/>
      <c r="D6" s="1"/>
      <c r="E6" s="1"/>
      <c r="F6" s="1"/>
      <c r="G6" s="1"/>
      <c r="H6" s="3"/>
      <c r="I6" s="3"/>
      <c r="J6" s="3"/>
      <c r="K6" s="3"/>
      <c r="L6" s="3"/>
      <c r="M6" s="3"/>
      <c r="N6" s="3"/>
      <c r="O6" s="3"/>
      <c r="Y6" s="3"/>
      <c r="Z6" s="3"/>
      <c r="AA6" s="1"/>
      <c r="AB6" s="1"/>
      <c r="AC6" s="1"/>
      <c r="AD6" s="1"/>
      <c r="AE6" s="1"/>
      <c r="AF6" s="1"/>
      <c r="AG6" s="1"/>
    </row>
    <row r="7" spans="1:37" ht="15" customHeight="1">
      <c r="A7" s="1"/>
      <c r="B7" s="388" t="s">
        <v>0</v>
      </c>
      <c r="C7" s="389"/>
      <c r="D7" s="389"/>
      <c r="E7" s="389"/>
      <c r="F7" s="390"/>
      <c r="G7" s="405" t="s">
        <v>1</v>
      </c>
      <c r="H7" s="405"/>
      <c r="I7" s="405" t="s">
        <v>2</v>
      </c>
      <c r="J7" s="405"/>
      <c r="K7" s="405"/>
      <c r="L7" s="405"/>
      <c r="N7" s="2" t="s">
        <v>23</v>
      </c>
      <c r="AG7" s="1"/>
    </row>
    <row r="8" spans="1:37" ht="15.95" customHeight="1">
      <c r="A8" s="1"/>
      <c r="B8" s="419">
        <f>入力シート兼発行者控!$B$8</f>
        <v>0</v>
      </c>
      <c r="C8" s="420"/>
      <c r="D8" s="420"/>
      <c r="E8" s="420"/>
      <c r="F8" s="421"/>
      <c r="G8" s="422">
        <f>入力シート兼発行者控!$G$8</f>
        <v>0</v>
      </c>
      <c r="H8" s="422"/>
      <c r="I8" s="423">
        <f>入力シート兼発行者控!$I$8</f>
        <v>0</v>
      </c>
      <c r="J8" s="423"/>
      <c r="K8" s="423"/>
      <c r="L8" s="423"/>
      <c r="N8" s="406" t="s">
        <v>9</v>
      </c>
      <c r="O8" s="407"/>
      <c r="P8" s="408"/>
      <c r="Q8" s="223">
        <f>入力シート兼発行者控!$Q$8</f>
        <v>0</v>
      </c>
      <c r="R8" s="224"/>
      <c r="S8" s="224"/>
      <c r="T8" s="224"/>
      <c r="U8" s="224"/>
      <c r="V8" s="224"/>
      <c r="W8" s="224"/>
      <c r="X8" s="224"/>
      <c r="Y8" s="224"/>
      <c r="Z8" s="225"/>
      <c r="AA8" s="225"/>
      <c r="AB8" s="225"/>
      <c r="AC8" s="225"/>
      <c r="AD8" s="225"/>
      <c r="AE8" s="225"/>
      <c r="AF8" s="226"/>
      <c r="AG8" s="1"/>
    </row>
    <row r="9" spans="1:37" ht="15" customHeight="1">
      <c r="A9" s="1"/>
      <c r="B9" s="388" t="s">
        <v>11</v>
      </c>
      <c r="C9" s="389"/>
      <c r="D9" s="389"/>
      <c r="E9" s="389"/>
      <c r="F9" s="389"/>
      <c r="G9" s="389"/>
      <c r="H9" s="389"/>
      <c r="I9" s="389"/>
      <c r="J9" s="389"/>
      <c r="K9" s="389"/>
      <c r="L9" s="390"/>
      <c r="N9" s="424" t="s">
        <v>21</v>
      </c>
      <c r="O9" s="425"/>
      <c r="P9" s="426"/>
      <c r="Q9" s="288">
        <f>入力シート兼発行者控!$Q$9</f>
        <v>0</v>
      </c>
      <c r="R9" s="289"/>
      <c r="S9" s="289"/>
      <c r="T9" s="289"/>
      <c r="U9" s="289"/>
      <c r="V9" s="290"/>
      <c r="W9" s="424" t="s">
        <v>22</v>
      </c>
      <c r="X9" s="427"/>
      <c r="Y9" s="428"/>
      <c r="Z9" s="429">
        <f>入力シート兼発行者控!$Z$9</f>
        <v>0</v>
      </c>
      <c r="AA9" s="430"/>
      <c r="AB9" s="430"/>
      <c r="AC9" s="430"/>
      <c r="AD9" s="430"/>
      <c r="AE9" s="430"/>
      <c r="AF9" s="431"/>
      <c r="AG9" s="1"/>
      <c r="AH9" s="7"/>
    </row>
    <row r="10" spans="1:37" ht="15.95" customHeight="1">
      <c r="A10" s="4"/>
      <c r="B10" s="385">
        <f>入力シート兼発行者控!$B$10</f>
        <v>0</v>
      </c>
      <c r="C10" s="386"/>
      <c r="D10" s="386"/>
      <c r="E10" s="386"/>
      <c r="F10" s="386"/>
      <c r="G10" s="386"/>
      <c r="H10" s="386"/>
      <c r="I10" s="386"/>
      <c r="J10" s="386"/>
      <c r="K10" s="386"/>
      <c r="L10" s="387"/>
      <c r="N10" s="409" t="s">
        <v>40</v>
      </c>
      <c r="O10" s="509"/>
      <c r="P10" s="510"/>
      <c r="Q10" s="303">
        <f>入力シート兼発行者控!Q10</f>
        <v>0</v>
      </c>
      <c r="R10" s="304"/>
      <c r="S10" s="304"/>
      <c r="T10" s="304"/>
      <c r="U10" s="304"/>
      <c r="V10" s="304"/>
      <c r="W10" s="304"/>
      <c r="X10" s="304"/>
      <c r="Y10" s="304"/>
      <c r="Z10" s="304"/>
      <c r="AA10" s="304"/>
      <c r="AB10" s="304"/>
      <c r="AC10" s="304"/>
      <c r="AD10" s="304"/>
      <c r="AE10" s="304"/>
      <c r="AF10" s="305"/>
      <c r="AG10" s="1"/>
      <c r="AH10" s="213"/>
      <c r="AI10" s="213"/>
    </row>
    <row r="11" spans="1:37" ht="15" customHeight="1">
      <c r="A11" s="1"/>
      <c r="B11" s="388" t="s">
        <v>31</v>
      </c>
      <c r="C11" s="389"/>
      <c r="D11" s="389"/>
      <c r="E11" s="389"/>
      <c r="F11" s="389"/>
      <c r="G11" s="389"/>
      <c r="H11" s="389"/>
      <c r="I11" s="389"/>
      <c r="J11" s="389"/>
      <c r="K11" s="389"/>
      <c r="L11" s="390"/>
      <c r="N11" s="511"/>
      <c r="O11" s="512"/>
      <c r="P11" s="513"/>
      <c r="Q11" s="507">
        <f>入力シート兼発行者控!Q11</f>
        <v>0</v>
      </c>
      <c r="R11" s="507"/>
      <c r="S11" s="507"/>
      <c r="T11" s="507"/>
      <c r="U11" s="507"/>
      <c r="V11" s="507"/>
      <c r="W11" s="507"/>
      <c r="X11" s="507"/>
      <c r="Y11" s="507"/>
      <c r="Z11" s="507"/>
      <c r="AA11" s="507"/>
      <c r="AB11" s="507"/>
      <c r="AC11" s="507"/>
      <c r="AD11" s="507"/>
      <c r="AE11" s="507"/>
      <c r="AF11" s="508"/>
    </row>
    <row r="12" spans="1:37" ht="15.95" customHeight="1">
      <c r="A12" s="4"/>
      <c r="B12" s="385">
        <f>入力シート兼発行者控!$B$12</f>
        <v>0</v>
      </c>
      <c r="C12" s="386"/>
      <c r="D12" s="386"/>
      <c r="E12" s="386"/>
      <c r="F12" s="386"/>
      <c r="G12" s="386"/>
      <c r="H12" s="386"/>
      <c r="I12" s="386"/>
      <c r="J12" s="386"/>
      <c r="K12" s="386"/>
      <c r="L12" s="387"/>
      <c r="N12" s="463" t="s">
        <v>77</v>
      </c>
      <c r="O12" s="464"/>
      <c r="P12" s="465"/>
      <c r="Q12" s="489">
        <f>入力シート兼発行者控!$Q$12</f>
        <v>0</v>
      </c>
      <c r="R12" s="489"/>
      <c r="S12" s="489"/>
      <c r="T12" s="489"/>
      <c r="U12" s="489"/>
      <c r="V12" s="489"/>
      <c r="W12" s="489"/>
      <c r="X12" s="489"/>
      <c r="Y12" s="489"/>
      <c r="Z12" s="489"/>
      <c r="AA12" s="489"/>
      <c r="AB12" s="489"/>
      <c r="AC12" s="489"/>
      <c r="AD12" s="491" t="s">
        <v>26</v>
      </c>
      <c r="AE12" s="491"/>
      <c r="AF12" s="492"/>
    </row>
    <row r="13" spans="1:37" ht="9.9499999999999993" customHeight="1">
      <c r="A13" s="1"/>
      <c r="N13" s="466"/>
      <c r="O13" s="467"/>
      <c r="P13" s="468"/>
      <c r="Q13" s="490"/>
      <c r="R13" s="490"/>
      <c r="S13" s="490"/>
      <c r="T13" s="490"/>
      <c r="U13" s="490"/>
      <c r="V13" s="490"/>
      <c r="W13" s="490"/>
      <c r="X13" s="490"/>
      <c r="Y13" s="490"/>
      <c r="Z13" s="490"/>
      <c r="AA13" s="490"/>
      <c r="AB13" s="490"/>
      <c r="AC13" s="490"/>
      <c r="AD13" s="493"/>
      <c r="AE13" s="493"/>
      <c r="AF13" s="494"/>
    </row>
    <row r="14" spans="1:37" ht="15" customHeight="1">
      <c r="A14" s="1"/>
      <c r="B14" s="459" t="s">
        <v>60</v>
      </c>
      <c r="C14" s="460"/>
      <c r="D14" s="461"/>
      <c r="E14" s="459" t="s">
        <v>61</v>
      </c>
      <c r="F14" s="460"/>
      <c r="G14" s="461"/>
      <c r="H14" s="462" t="s">
        <v>62</v>
      </c>
      <c r="I14" s="462"/>
      <c r="J14" s="462"/>
      <c r="K14" s="462"/>
      <c r="L14" s="462"/>
      <c r="N14" s="203"/>
      <c r="O14" s="203"/>
      <c r="P14" s="203"/>
      <c r="Q14" s="203"/>
      <c r="R14" s="203"/>
      <c r="S14" s="203"/>
      <c r="T14" s="203"/>
      <c r="U14" s="203"/>
      <c r="V14" s="203"/>
      <c r="W14" s="203"/>
      <c r="X14" s="203"/>
      <c r="Y14" s="203"/>
      <c r="Z14" s="203"/>
      <c r="AA14" s="203"/>
      <c r="AB14" s="203"/>
      <c r="AC14" s="203"/>
      <c r="AD14" s="203"/>
      <c r="AE14" s="203"/>
      <c r="AF14" s="203"/>
      <c r="AK14" s="12"/>
    </row>
    <row r="15" spans="1:37" ht="15.95" customHeight="1">
      <c r="A15" s="1"/>
      <c r="B15" s="432">
        <f>入力シート兼発行者控!$B$15</f>
        <v>0</v>
      </c>
      <c r="C15" s="433"/>
      <c r="D15" s="434"/>
      <c r="E15" s="432">
        <f>入力シート兼発行者控!$E$15</f>
        <v>0</v>
      </c>
      <c r="F15" s="433"/>
      <c r="G15" s="434"/>
      <c r="H15" s="435">
        <f>入力シート兼発行者控!$H$15</f>
        <v>0</v>
      </c>
      <c r="I15" s="435"/>
      <c r="J15" s="435"/>
      <c r="K15" s="435"/>
      <c r="L15" s="435"/>
      <c r="N15" s="178"/>
      <c r="O15" s="178"/>
      <c r="P15" s="178"/>
      <c r="Q15" s="178"/>
      <c r="R15" s="178"/>
      <c r="S15" s="178"/>
      <c r="T15" s="178"/>
      <c r="U15" s="178"/>
      <c r="V15" s="178"/>
      <c r="W15" s="178"/>
      <c r="X15" s="178"/>
      <c r="Y15" s="178"/>
      <c r="Z15" s="178"/>
      <c r="AA15" s="178"/>
      <c r="AB15" s="178"/>
      <c r="AC15" s="178"/>
      <c r="AD15" s="178"/>
      <c r="AE15" s="178"/>
      <c r="AF15" s="178"/>
      <c r="AK15" s="12"/>
    </row>
    <row r="16" spans="1:37" ht="12.95" customHeight="1">
      <c r="A16" s="4"/>
      <c r="B16" s="179" t="s">
        <v>24</v>
      </c>
      <c r="C16" s="181"/>
      <c r="D16" s="182"/>
      <c r="E16" s="182"/>
      <c r="F16" s="183"/>
      <c r="G16" s="183"/>
      <c r="H16" s="183"/>
      <c r="I16" s="183"/>
      <c r="J16" s="183"/>
      <c r="K16" s="183"/>
      <c r="L16" s="183"/>
      <c r="M16" s="183"/>
      <c r="N16" s="183"/>
      <c r="O16" s="183"/>
      <c r="P16" s="183"/>
      <c r="Q16" s="183"/>
      <c r="R16" s="183"/>
      <c r="S16" s="183"/>
      <c r="T16" s="183"/>
    </row>
    <row r="17" spans="1:35" ht="12.95" customHeight="1">
      <c r="A17" s="1"/>
      <c r="B17" s="180"/>
      <c r="C17" s="183"/>
      <c r="D17" s="183"/>
      <c r="E17" s="183"/>
      <c r="F17" s="183"/>
      <c r="G17" s="183"/>
      <c r="H17" s="183"/>
      <c r="I17" s="183"/>
      <c r="J17" s="183"/>
      <c r="K17" s="183"/>
      <c r="L17" s="183"/>
      <c r="M17" s="183"/>
      <c r="N17" s="183"/>
      <c r="O17" s="183"/>
      <c r="P17" s="183"/>
      <c r="Q17" s="183"/>
      <c r="R17" s="183"/>
      <c r="S17" s="183"/>
      <c r="T17" s="183"/>
      <c r="U17" s="13" t="s">
        <v>38</v>
      </c>
    </row>
    <row r="18" spans="1:35" ht="14.45" customHeight="1">
      <c r="A18" s="1"/>
      <c r="B18" s="19" t="s">
        <v>63</v>
      </c>
      <c r="C18" s="453" t="s">
        <v>4</v>
      </c>
      <c r="D18" s="454"/>
      <c r="E18" s="454"/>
      <c r="F18" s="454"/>
      <c r="G18" s="455"/>
      <c r="H18" s="453" t="s">
        <v>5</v>
      </c>
      <c r="I18" s="455"/>
      <c r="J18" s="19" t="s">
        <v>6</v>
      </c>
      <c r="K18" s="453" t="s">
        <v>7</v>
      </c>
      <c r="L18" s="454"/>
      <c r="M18" s="455"/>
      <c r="N18" s="453" t="s">
        <v>10</v>
      </c>
      <c r="O18" s="455"/>
      <c r="P18" s="453" t="s">
        <v>8</v>
      </c>
      <c r="Q18" s="454"/>
      <c r="R18" s="454"/>
      <c r="S18" s="455"/>
      <c r="U18" s="245">
        <f>入力シート兼発行者控!$U$18</f>
        <v>0</v>
      </c>
      <c r="V18" s="246"/>
      <c r="W18" s="246"/>
      <c r="X18" s="246"/>
      <c r="Y18" s="246"/>
      <c r="Z18" s="246"/>
      <c r="AA18" s="246"/>
      <c r="AB18" s="246"/>
      <c r="AC18" s="246"/>
      <c r="AD18" s="246"/>
      <c r="AE18" s="314" t="s">
        <v>34</v>
      </c>
      <c r="AF18" s="315"/>
    </row>
    <row r="19" spans="1:35" ht="14.45" customHeight="1">
      <c r="A19" s="1"/>
      <c r="B19" s="38">
        <f>入力シート兼発行者控!$B$19</f>
        <v>0</v>
      </c>
      <c r="C19" s="504">
        <f>入力シート兼発行者控!$C$19</f>
        <v>0</v>
      </c>
      <c r="D19" s="441"/>
      <c r="E19" s="441"/>
      <c r="F19" s="441"/>
      <c r="G19" s="442"/>
      <c r="H19" s="443">
        <f>入力シート兼発行者控!$H$19</f>
        <v>0</v>
      </c>
      <c r="I19" s="444"/>
      <c r="J19" s="27">
        <f>入力シート兼発行者控!$J$19</f>
        <v>0</v>
      </c>
      <c r="K19" s="445">
        <f>入力シート兼発行者控!K19</f>
        <v>0</v>
      </c>
      <c r="L19" s="446"/>
      <c r="M19" s="447"/>
      <c r="N19" s="448">
        <f>入力シート兼発行者控!$N$19</f>
        <v>0</v>
      </c>
      <c r="O19" s="449"/>
      <c r="P19" s="450">
        <f>IFERROR(入力シート兼発行者控!$P$19,0)</f>
        <v>0</v>
      </c>
      <c r="Q19" s="451"/>
      <c r="R19" s="451"/>
      <c r="S19" s="452"/>
      <c r="U19" s="505">
        <f>入力シート兼発行者控!$U$19</f>
        <v>0</v>
      </c>
      <c r="V19" s="506"/>
      <c r="W19" s="506"/>
      <c r="X19" s="506"/>
      <c r="Y19" s="506"/>
      <c r="Z19" s="506"/>
      <c r="AA19" s="506"/>
      <c r="AB19" s="506"/>
      <c r="AC19" s="506"/>
      <c r="AD19" s="506"/>
      <c r="AE19" s="438" t="s">
        <v>35</v>
      </c>
      <c r="AF19" s="439"/>
    </row>
    <row r="20" spans="1:35" ht="14.45" customHeight="1">
      <c r="A20" s="5"/>
      <c r="B20" s="39">
        <f>入力シート兼発行者控!$B$20</f>
        <v>0</v>
      </c>
      <c r="C20" s="488">
        <f>入力シート兼発行者控!$C$20</f>
        <v>0</v>
      </c>
      <c r="D20" s="349"/>
      <c r="E20" s="349"/>
      <c r="F20" s="349"/>
      <c r="G20" s="350"/>
      <c r="H20" s="351">
        <f>入力シート兼発行者控!$H$20</f>
        <v>0</v>
      </c>
      <c r="I20" s="352"/>
      <c r="J20" s="28">
        <f>入力シート兼発行者控!$J$20</f>
        <v>0</v>
      </c>
      <c r="K20" s="306">
        <f>入力シート兼発行者控!$K$20</f>
        <v>0</v>
      </c>
      <c r="L20" s="307"/>
      <c r="M20" s="308"/>
      <c r="N20" s="309">
        <f>入力シート兼発行者控!$N$20</f>
        <v>0</v>
      </c>
      <c r="O20" s="310"/>
      <c r="P20" s="311">
        <f>IFERROR(入力シート兼発行者控!$P$20,0)</f>
        <v>0</v>
      </c>
      <c r="Q20" s="312"/>
      <c r="R20" s="312"/>
      <c r="S20" s="313"/>
      <c r="U20" s="279" t="s">
        <v>37</v>
      </c>
      <c r="V20" s="280"/>
      <c r="W20" s="280"/>
      <c r="X20" s="280"/>
      <c r="Y20" s="280"/>
      <c r="Z20" s="280"/>
      <c r="AA20" s="281"/>
      <c r="AB20" s="279" t="s">
        <v>36</v>
      </c>
      <c r="AC20" s="280"/>
      <c r="AD20" s="280"/>
      <c r="AE20" s="280"/>
      <c r="AF20" s="281"/>
      <c r="AI20" s="5"/>
    </row>
    <row r="21" spans="1:35" ht="14.45" customHeight="1">
      <c r="A21" s="5"/>
      <c r="B21" s="39">
        <f>入力シート兼発行者控!$B$21</f>
        <v>0</v>
      </c>
      <c r="C21" s="488">
        <f>入力シート兼発行者控!$C$21</f>
        <v>0</v>
      </c>
      <c r="D21" s="349"/>
      <c r="E21" s="349"/>
      <c r="F21" s="349"/>
      <c r="G21" s="350"/>
      <c r="H21" s="351">
        <f>入力シート兼発行者控!$H$21</f>
        <v>0</v>
      </c>
      <c r="I21" s="352"/>
      <c r="J21" s="28">
        <f>入力シート兼発行者控!$J$21</f>
        <v>0</v>
      </c>
      <c r="K21" s="306">
        <f>入力シート兼発行者控!$K$21</f>
        <v>0</v>
      </c>
      <c r="L21" s="307"/>
      <c r="M21" s="308"/>
      <c r="N21" s="309">
        <f>入力シート兼発行者控!$N$21</f>
        <v>0</v>
      </c>
      <c r="O21" s="310"/>
      <c r="P21" s="311">
        <f>IFERROR(入力シート兼発行者控!$P$21,0)</f>
        <v>0</v>
      </c>
      <c r="Q21" s="312"/>
      <c r="R21" s="312"/>
      <c r="S21" s="313"/>
      <c r="U21" s="291" t="str">
        <f>IF(入力シート兼発行者控!AI21=1,"当座預金",IF(入力シート兼発行者控!AI21=2,"普通預金","その他"))</f>
        <v>普通預金</v>
      </c>
      <c r="V21" s="292"/>
      <c r="W21" s="292"/>
      <c r="X21" s="292"/>
      <c r="Y21" s="292"/>
      <c r="Z21" s="292"/>
      <c r="AA21" s="293"/>
      <c r="AB21" s="282">
        <f>入力シート兼発行者控!$AC$21</f>
        <v>0</v>
      </c>
      <c r="AC21" s="283"/>
      <c r="AD21" s="283"/>
      <c r="AE21" s="283"/>
      <c r="AF21" s="284"/>
      <c r="AI21" s="5"/>
    </row>
    <row r="22" spans="1:35" ht="14.45" customHeight="1">
      <c r="A22" s="1"/>
      <c r="B22" s="39">
        <f>入力シート兼発行者控!$B$22</f>
        <v>0</v>
      </c>
      <c r="C22" s="488">
        <f>入力シート兼発行者控!$C$22</f>
        <v>0</v>
      </c>
      <c r="D22" s="349"/>
      <c r="E22" s="349"/>
      <c r="F22" s="349"/>
      <c r="G22" s="350"/>
      <c r="H22" s="351">
        <f>入力シート兼発行者控!$H$22</f>
        <v>0</v>
      </c>
      <c r="I22" s="352"/>
      <c r="J22" s="28">
        <f>入力シート兼発行者控!$J$22</f>
        <v>0</v>
      </c>
      <c r="K22" s="306">
        <f>入力シート兼発行者控!$K$22</f>
        <v>0</v>
      </c>
      <c r="L22" s="307"/>
      <c r="M22" s="308"/>
      <c r="N22" s="309">
        <f>入力シート兼発行者控!$N$22</f>
        <v>0</v>
      </c>
      <c r="O22" s="310"/>
      <c r="P22" s="311">
        <f>IFERROR(入力シート兼発行者控!$P$22,0)</f>
        <v>0</v>
      </c>
      <c r="Q22" s="312"/>
      <c r="R22" s="312"/>
      <c r="S22" s="313"/>
      <c r="U22" s="294"/>
      <c r="V22" s="295"/>
      <c r="W22" s="295"/>
      <c r="X22" s="295"/>
      <c r="Y22" s="295"/>
      <c r="Z22" s="295"/>
      <c r="AA22" s="296"/>
      <c r="AB22" s="285"/>
      <c r="AC22" s="286"/>
      <c r="AD22" s="286"/>
      <c r="AE22" s="286"/>
      <c r="AF22" s="287"/>
      <c r="AH22" s="62"/>
      <c r="AI22" s="62"/>
    </row>
    <row r="23" spans="1:35" ht="14.45" customHeight="1" thickBot="1">
      <c r="A23" s="1"/>
      <c r="B23" s="40">
        <f>入力シート兼発行者控!$B$23</f>
        <v>0</v>
      </c>
      <c r="C23" s="481">
        <f>入力シート兼発行者控!$C$23</f>
        <v>0</v>
      </c>
      <c r="D23" s="366"/>
      <c r="E23" s="366"/>
      <c r="F23" s="366"/>
      <c r="G23" s="367"/>
      <c r="H23" s="368">
        <f>入力シート兼発行者控!$H$23</f>
        <v>0</v>
      </c>
      <c r="I23" s="369"/>
      <c r="J23" s="29">
        <f>入力シート兼発行者控!$J$23</f>
        <v>0</v>
      </c>
      <c r="K23" s="482">
        <f>入力シート兼発行者控!$K$23</f>
        <v>0</v>
      </c>
      <c r="L23" s="483"/>
      <c r="M23" s="484"/>
      <c r="N23" s="373">
        <f>入力シート兼発行者控!$N$23</f>
        <v>0</v>
      </c>
      <c r="O23" s="374"/>
      <c r="P23" s="375">
        <f>IFERROR(入力シート兼発行者控!$P$23,0)</f>
        <v>0</v>
      </c>
      <c r="Q23" s="376"/>
      <c r="R23" s="376"/>
      <c r="S23" s="377"/>
      <c r="U23" s="316" t="s">
        <v>25</v>
      </c>
      <c r="V23" s="317"/>
      <c r="W23" s="297">
        <f>入力シート兼発行者控!$W$23</f>
        <v>0</v>
      </c>
      <c r="X23" s="297"/>
      <c r="Y23" s="297"/>
      <c r="Z23" s="297"/>
      <c r="AA23" s="297"/>
      <c r="AB23" s="297"/>
      <c r="AC23" s="297"/>
      <c r="AD23" s="297"/>
      <c r="AE23" s="297"/>
      <c r="AF23" s="298"/>
      <c r="AH23" s="62"/>
      <c r="AI23" s="62"/>
    </row>
    <row r="24" spans="1:35" ht="14.45" customHeight="1" thickTop="1">
      <c r="A24" s="1"/>
      <c r="B24" s="101" t="s">
        <v>19</v>
      </c>
      <c r="C24" s="102"/>
      <c r="D24" s="102"/>
      <c r="E24" s="102"/>
      <c r="F24" s="102"/>
      <c r="G24" s="102"/>
      <c r="H24" s="102"/>
      <c r="I24" s="103"/>
      <c r="J24" s="356" t="s">
        <v>10</v>
      </c>
      <c r="K24" s="485"/>
      <c r="L24" s="486"/>
      <c r="M24" s="487" t="s">
        <v>20</v>
      </c>
      <c r="N24" s="347"/>
      <c r="O24" s="347"/>
      <c r="P24" s="347"/>
      <c r="Q24" s="347" t="s">
        <v>13</v>
      </c>
      <c r="R24" s="347"/>
      <c r="S24" s="347"/>
      <c r="U24" s="318"/>
      <c r="V24" s="319"/>
      <c r="W24" s="299">
        <f>入力シート兼発行者控!$W$24</f>
        <v>0</v>
      </c>
      <c r="X24" s="299"/>
      <c r="Y24" s="299"/>
      <c r="Z24" s="299"/>
      <c r="AA24" s="299"/>
      <c r="AB24" s="299"/>
      <c r="AC24" s="299"/>
      <c r="AD24" s="299"/>
      <c r="AE24" s="299"/>
      <c r="AF24" s="300"/>
    </row>
    <row r="25" spans="1:35" ht="14.45" customHeight="1">
      <c r="A25" s="1"/>
      <c r="B25" s="378">
        <f>入力シート兼発行者控!$B$25</f>
        <v>0</v>
      </c>
      <c r="C25" s="379"/>
      <c r="D25" s="379"/>
      <c r="E25" s="379"/>
      <c r="F25" s="379"/>
      <c r="G25" s="379"/>
      <c r="H25" s="379"/>
      <c r="I25" s="380"/>
      <c r="J25" s="115">
        <f>入力シート兼発行者控!$J$25</f>
        <v>0</v>
      </c>
      <c r="K25" s="116"/>
      <c r="L25" s="117"/>
      <c r="M25" s="458">
        <f ca="1">入力シート兼発行者控!$M$25</f>
        <v>0</v>
      </c>
      <c r="N25" s="458"/>
      <c r="O25" s="458"/>
      <c r="P25" s="458"/>
      <c r="Q25" s="382">
        <f ca="1">入力シート兼発行者控!$Q$25</f>
        <v>0</v>
      </c>
      <c r="R25" s="383"/>
      <c r="S25" s="384"/>
      <c r="U25" s="320"/>
      <c r="V25" s="321"/>
      <c r="W25" s="301"/>
      <c r="X25" s="301"/>
      <c r="Y25" s="301"/>
      <c r="Z25" s="301"/>
      <c r="AA25" s="301"/>
      <c r="AB25" s="301"/>
      <c r="AC25" s="301"/>
      <c r="AD25" s="301"/>
      <c r="AE25" s="301"/>
      <c r="AF25" s="302"/>
      <c r="AH25" s="1"/>
      <c r="AI25" s="1"/>
    </row>
    <row r="26" spans="1:35" ht="14.45" customHeight="1">
      <c r="A26" s="1"/>
      <c r="B26" s="330">
        <f>入力シート兼発行者控!$B$26</f>
        <v>0</v>
      </c>
      <c r="C26" s="331"/>
      <c r="D26" s="331"/>
      <c r="E26" s="331"/>
      <c r="F26" s="331"/>
      <c r="G26" s="331"/>
      <c r="H26" s="331"/>
      <c r="I26" s="332"/>
      <c r="J26" s="340" t="str">
        <f>入力シート兼発行者控!$J$26</f>
        <v>対象外</v>
      </c>
      <c r="K26" s="341"/>
      <c r="L26" s="342"/>
      <c r="M26" s="514">
        <f ca="1">入力シート兼発行者控!$M$26</f>
        <v>0</v>
      </c>
      <c r="N26" s="514"/>
      <c r="O26" s="514"/>
      <c r="P26" s="514"/>
      <c r="Q26" s="344" t="str">
        <f>入力シート兼発行者控!$Q$26</f>
        <v/>
      </c>
      <c r="R26" s="345"/>
      <c r="S26" s="346"/>
      <c r="AH26" s="1"/>
      <c r="AI26" s="1"/>
    </row>
    <row r="27" spans="1:35" ht="14.45" customHeight="1" thickBot="1">
      <c r="A27" s="1"/>
      <c r="B27" s="330">
        <f>入力シート兼発行者控!$B$27</f>
        <v>0</v>
      </c>
      <c r="C27" s="331"/>
      <c r="D27" s="331"/>
      <c r="E27" s="331"/>
      <c r="F27" s="331"/>
      <c r="G27" s="331"/>
      <c r="H27" s="331"/>
      <c r="I27" s="332"/>
      <c r="J27" s="333" t="str">
        <f>入力シート兼発行者控!$J$27</f>
        <v/>
      </c>
      <c r="K27" s="334"/>
      <c r="L27" s="335"/>
      <c r="M27" s="515" t="str">
        <f ca="1">IFERROR(入力シート兼発行者控!$M$27,0)</f>
        <v/>
      </c>
      <c r="N27" s="515"/>
      <c r="O27" s="515"/>
      <c r="P27" s="515"/>
      <c r="Q27" s="337" t="str">
        <f>入力シート兼発行者控!$Q$27</f>
        <v/>
      </c>
      <c r="R27" s="338"/>
      <c r="S27" s="339"/>
      <c r="U27" s="11"/>
      <c r="V27" s="11"/>
      <c r="W27" s="11"/>
      <c r="X27" s="11"/>
      <c r="Y27" s="11"/>
      <c r="Z27" s="11"/>
      <c r="AA27" s="11"/>
      <c r="AB27" s="11"/>
      <c r="AC27" s="11"/>
      <c r="AD27" s="11"/>
      <c r="AE27" s="11"/>
      <c r="AF27" s="11"/>
      <c r="AH27" s="62"/>
      <c r="AI27" s="62"/>
    </row>
    <row r="28" spans="1:35" ht="14.45" customHeight="1" thickTop="1">
      <c r="A28" s="1"/>
      <c r="B28" s="359">
        <f>入力シート兼発行者控!$B$28</f>
        <v>0</v>
      </c>
      <c r="C28" s="360"/>
      <c r="D28" s="360"/>
      <c r="E28" s="360"/>
      <c r="F28" s="360"/>
      <c r="G28" s="360"/>
      <c r="H28" s="360"/>
      <c r="I28" s="361"/>
      <c r="J28" s="66" t="str">
        <f>入力シート兼発行者控!$J$28</f>
        <v>合計</v>
      </c>
      <c r="K28" s="67"/>
      <c r="L28" s="68"/>
      <c r="M28" s="480">
        <f>IFERROR(入力シート兼発行者控!$M$28,0)</f>
        <v>0</v>
      </c>
      <c r="N28" s="480"/>
      <c r="O28" s="480"/>
      <c r="P28" s="480"/>
      <c r="Q28" s="362">
        <f ca="1">入力シート兼発行者控!$Q$28</f>
        <v>0</v>
      </c>
      <c r="R28" s="363"/>
      <c r="S28" s="364"/>
      <c r="AH28" s="62"/>
      <c r="AI28" s="62"/>
    </row>
    <row r="31" spans="1:35">
      <c r="M31" s="57" t="s">
        <v>48</v>
      </c>
      <c r="N31" s="57"/>
      <c r="O31" s="57"/>
      <c r="P31" s="57"/>
      <c r="Q31" s="57"/>
    </row>
    <row r="33" spans="1:37" ht="27" customHeight="1">
      <c r="A33" s="17"/>
      <c r="B33" s="17"/>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row>
    <row r="34" spans="1:37" ht="24.95" customHeight="1"/>
    <row r="35" spans="1:37" ht="12" customHeight="1" thickBot="1">
      <c r="A35" s="1"/>
      <c r="B35" s="1"/>
      <c r="C35" s="1"/>
      <c r="D35" s="1"/>
      <c r="E35" s="1"/>
      <c r="F35" s="1"/>
      <c r="AA35" s="1"/>
      <c r="AB35" s="1"/>
      <c r="AC35" s="1"/>
      <c r="AD35" s="1"/>
      <c r="AE35" s="1"/>
      <c r="AF35" s="1"/>
      <c r="AG35" s="1"/>
      <c r="AH35" s="1"/>
      <c r="AI35" s="1"/>
    </row>
    <row r="36" spans="1:37" ht="17.25" customHeight="1" thickBot="1">
      <c r="A36" s="1"/>
      <c r="B36" s="391" t="s">
        <v>90</v>
      </c>
      <c r="C36" s="392"/>
      <c r="D36" s="392"/>
      <c r="E36" s="392"/>
      <c r="F36" s="392"/>
      <c r="G36" s="392"/>
      <c r="H36" s="392"/>
      <c r="I36" s="392"/>
      <c r="J36" s="392"/>
      <c r="K36" s="392"/>
      <c r="L36" s="393"/>
      <c r="N36" s="394" t="s">
        <v>33</v>
      </c>
      <c r="O36" s="395"/>
      <c r="P36" s="395"/>
      <c r="Q36" s="396">
        <f>入力シート兼発行者控!Q2</f>
        <v>0</v>
      </c>
      <c r="R36" s="397"/>
      <c r="S36" s="397"/>
      <c r="T36" s="397"/>
      <c r="U36" s="397"/>
      <c r="V36" s="397"/>
      <c r="W36" s="398"/>
      <c r="Y36" s="399" t="s">
        <v>17</v>
      </c>
      <c r="Z36" s="400"/>
      <c r="AA36" s="401"/>
      <c r="AB36" s="274" t="str">
        <f ca="1">入力シート兼発行者控!$AB$2</f>
        <v>0001-36745</v>
      </c>
      <c r="AC36" s="274"/>
      <c r="AD36" s="274"/>
      <c r="AE36" s="274"/>
      <c r="AF36" s="275"/>
      <c r="AG36" s="1"/>
      <c r="AH36" s="62"/>
      <c r="AI36" s="62"/>
    </row>
    <row r="37" spans="1:37" ht="6.75" customHeight="1">
      <c r="A37" s="1"/>
      <c r="B37" s="1"/>
      <c r="C37" s="1"/>
      <c r="D37" s="1"/>
      <c r="E37" s="1"/>
      <c r="F37" s="1"/>
      <c r="G37" s="1"/>
      <c r="H37" s="3"/>
      <c r="I37" s="3"/>
      <c r="J37" s="3"/>
      <c r="K37" s="3"/>
      <c r="L37" s="3"/>
      <c r="M37" s="3"/>
      <c r="N37" s="3"/>
      <c r="O37" s="3"/>
      <c r="P37" s="3"/>
      <c r="Q37" s="3"/>
      <c r="R37" s="3"/>
      <c r="S37" s="3"/>
      <c r="T37" s="3"/>
      <c r="U37" s="3"/>
      <c r="V37" s="3"/>
      <c r="W37" s="3"/>
      <c r="X37" s="3"/>
      <c r="Y37" s="3"/>
      <c r="Z37" s="3"/>
      <c r="AA37" s="1"/>
      <c r="AB37" s="1"/>
      <c r="AC37" s="1"/>
      <c r="AD37" s="1"/>
      <c r="AE37" s="1"/>
      <c r="AF37" s="1"/>
      <c r="AG37" s="1"/>
      <c r="AH37" s="1"/>
      <c r="AI37" s="1"/>
    </row>
    <row r="38" spans="1:37" ht="15" customHeight="1">
      <c r="A38" s="1"/>
      <c r="B38" s="16" t="s">
        <v>12</v>
      </c>
      <c r="C38" s="471" t="s">
        <v>3</v>
      </c>
      <c r="D38" s="472"/>
      <c r="E38" s="472"/>
      <c r="F38" s="472"/>
      <c r="G38" s="472"/>
      <c r="H38" s="472"/>
      <c r="I38" s="472"/>
      <c r="J38" s="472"/>
      <c r="K38" s="472"/>
      <c r="L38" s="473"/>
      <c r="N38" s="474" t="s">
        <v>15</v>
      </c>
      <c r="O38" s="475"/>
      <c r="P38" s="475"/>
      <c r="Q38" s="475"/>
      <c r="R38" s="475"/>
      <c r="S38" s="476"/>
      <c r="T38" s="471" t="s">
        <v>14</v>
      </c>
      <c r="U38" s="472"/>
      <c r="V38" s="472"/>
      <c r="W38" s="472"/>
      <c r="X38" s="472"/>
      <c r="Y38" s="473"/>
      <c r="Z38" s="477" t="s">
        <v>16</v>
      </c>
      <c r="AA38" s="478"/>
      <c r="AB38" s="478"/>
      <c r="AC38" s="478"/>
      <c r="AD38" s="478"/>
      <c r="AE38" s="478"/>
      <c r="AF38" s="479"/>
      <c r="AG38" s="1"/>
      <c r="AH38" s="1"/>
    </row>
    <row r="39" spans="1:37" ht="20.100000000000001" customHeight="1">
      <c r="A39" s="1"/>
      <c r="B39" s="47">
        <f>入力シート兼発行者控!$B$5</f>
        <v>0</v>
      </c>
      <c r="C39" s="402">
        <f>入力シート兼発行者控!$C$5</f>
        <v>0</v>
      </c>
      <c r="D39" s="403"/>
      <c r="E39" s="403"/>
      <c r="F39" s="403"/>
      <c r="G39" s="403"/>
      <c r="H39" s="403"/>
      <c r="I39" s="403"/>
      <c r="J39" s="403"/>
      <c r="K39" s="403"/>
      <c r="L39" s="404"/>
      <c r="N39" s="257">
        <f>IFERROR(M62,0)</f>
        <v>0</v>
      </c>
      <c r="O39" s="258"/>
      <c r="P39" s="258"/>
      <c r="Q39" s="258"/>
      <c r="R39" s="258"/>
      <c r="S39" s="259"/>
      <c r="T39" s="257">
        <f ca="1">Q62</f>
        <v>0</v>
      </c>
      <c r="U39" s="258"/>
      <c r="V39" s="258"/>
      <c r="W39" s="258"/>
      <c r="X39" s="258"/>
      <c r="Y39" s="259"/>
      <c r="Z39" s="260">
        <f ca="1">N39+T39</f>
        <v>0</v>
      </c>
      <c r="AA39" s="261"/>
      <c r="AB39" s="261"/>
      <c r="AC39" s="261"/>
      <c r="AD39" s="261"/>
      <c r="AE39" s="261"/>
      <c r="AF39" s="262"/>
      <c r="AG39" s="1"/>
    </row>
    <row r="40" spans="1:37" ht="9.9499999999999993" customHeight="1">
      <c r="A40" s="1"/>
      <c r="B40" s="1"/>
      <c r="C40" s="1"/>
      <c r="D40" s="1"/>
      <c r="E40" s="1"/>
      <c r="F40" s="1"/>
      <c r="G40" s="1"/>
      <c r="H40" s="3"/>
      <c r="I40" s="3"/>
      <c r="J40" s="3"/>
      <c r="K40" s="3"/>
      <c r="L40" s="3"/>
      <c r="M40" s="3"/>
      <c r="N40" s="3"/>
      <c r="O40" s="3"/>
      <c r="Y40" s="3"/>
      <c r="Z40" s="3"/>
      <c r="AA40" s="1"/>
      <c r="AB40" s="1"/>
      <c r="AC40" s="1"/>
      <c r="AD40" s="1"/>
      <c r="AE40" s="1"/>
      <c r="AF40" s="1"/>
      <c r="AG40" s="1"/>
    </row>
    <row r="41" spans="1:37" ht="15" customHeight="1">
      <c r="A41" s="1"/>
      <c r="B41" s="388" t="s">
        <v>0</v>
      </c>
      <c r="C41" s="389"/>
      <c r="D41" s="389"/>
      <c r="E41" s="389"/>
      <c r="F41" s="390"/>
      <c r="G41" s="405" t="s">
        <v>1</v>
      </c>
      <c r="H41" s="405"/>
      <c r="I41" s="405" t="s">
        <v>2</v>
      </c>
      <c r="J41" s="405"/>
      <c r="K41" s="405"/>
      <c r="L41" s="405"/>
      <c r="N41" s="2" t="s">
        <v>23</v>
      </c>
      <c r="AG41" s="1"/>
    </row>
    <row r="42" spans="1:37" ht="15.95" customHeight="1">
      <c r="A42" s="1"/>
      <c r="B42" s="419">
        <f>入力シート兼発行者控!$B$8</f>
        <v>0</v>
      </c>
      <c r="C42" s="420"/>
      <c r="D42" s="420"/>
      <c r="E42" s="420"/>
      <c r="F42" s="421"/>
      <c r="G42" s="422">
        <f>入力シート兼発行者控!$G$8</f>
        <v>0</v>
      </c>
      <c r="H42" s="422"/>
      <c r="I42" s="423">
        <f>入力シート兼発行者控!$I$8</f>
        <v>0</v>
      </c>
      <c r="J42" s="423"/>
      <c r="K42" s="423"/>
      <c r="L42" s="423"/>
      <c r="N42" s="406" t="s">
        <v>9</v>
      </c>
      <c r="O42" s="407"/>
      <c r="P42" s="408"/>
      <c r="Q42" s="223">
        <f>入力シート兼発行者控!$Q$8</f>
        <v>0</v>
      </c>
      <c r="R42" s="224"/>
      <c r="S42" s="224"/>
      <c r="T42" s="224"/>
      <c r="U42" s="224"/>
      <c r="V42" s="224"/>
      <c r="W42" s="224"/>
      <c r="X42" s="224"/>
      <c r="Y42" s="224"/>
      <c r="Z42" s="225"/>
      <c r="AA42" s="225"/>
      <c r="AB42" s="225"/>
      <c r="AC42" s="225"/>
      <c r="AD42" s="225"/>
      <c r="AE42" s="225"/>
      <c r="AF42" s="226"/>
      <c r="AG42" s="1"/>
    </row>
    <row r="43" spans="1:37" ht="15" customHeight="1">
      <c r="A43" s="1"/>
      <c r="B43" s="388" t="s">
        <v>41</v>
      </c>
      <c r="C43" s="389"/>
      <c r="D43" s="389"/>
      <c r="E43" s="389"/>
      <c r="F43" s="389"/>
      <c r="G43" s="389"/>
      <c r="H43" s="389"/>
      <c r="I43" s="389"/>
      <c r="J43" s="389"/>
      <c r="K43" s="389"/>
      <c r="L43" s="390"/>
      <c r="N43" s="424" t="s">
        <v>42</v>
      </c>
      <c r="O43" s="425"/>
      <c r="P43" s="426"/>
      <c r="Q43" s="288">
        <f>入力シート兼発行者控!$Q$9</f>
        <v>0</v>
      </c>
      <c r="R43" s="289"/>
      <c r="S43" s="289"/>
      <c r="T43" s="289"/>
      <c r="U43" s="289"/>
      <c r="V43" s="290"/>
      <c r="W43" s="424" t="s">
        <v>43</v>
      </c>
      <c r="X43" s="427"/>
      <c r="Y43" s="428"/>
      <c r="Z43" s="429">
        <f>入力シート兼発行者控!$Z$9</f>
        <v>0</v>
      </c>
      <c r="AA43" s="430"/>
      <c r="AB43" s="430"/>
      <c r="AC43" s="430"/>
      <c r="AD43" s="430"/>
      <c r="AE43" s="430"/>
      <c r="AF43" s="431"/>
      <c r="AG43" s="1"/>
      <c r="AH43" s="7"/>
    </row>
    <row r="44" spans="1:37" ht="15.95" customHeight="1">
      <c r="A44" s="4"/>
      <c r="B44" s="385">
        <f>入力シート兼発行者控!$B$10</f>
        <v>0</v>
      </c>
      <c r="C44" s="386"/>
      <c r="D44" s="386"/>
      <c r="E44" s="386"/>
      <c r="F44" s="386"/>
      <c r="G44" s="386"/>
      <c r="H44" s="386"/>
      <c r="I44" s="386"/>
      <c r="J44" s="386"/>
      <c r="K44" s="386"/>
      <c r="L44" s="387"/>
      <c r="N44" s="409" t="s">
        <v>39</v>
      </c>
      <c r="O44" s="410"/>
      <c r="P44" s="411"/>
      <c r="Q44" s="415">
        <f>入力シート兼発行者控!$Q$10</f>
        <v>0</v>
      </c>
      <c r="R44" s="304"/>
      <c r="S44" s="304"/>
      <c r="T44" s="304"/>
      <c r="U44" s="304"/>
      <c r="V44" s="304"/>
      <c r="W44" s="304"/>
      <c r="X44" s="304"/>
      <c r="Y44" s="304"/>
      <c r="Z44" s="304"/>
      <c r="AA44" s="304"/>
      <c r="AB44" s="304"/>
      <c r="AC44" s="304"/>
      <c r="AD44" s="304"/>
      <c r="AE44" s="304"/>
      <c r="AF44" s="305"/>
      <c r="AG44" s="1"/>
      <c r="AH44" s="213"/>
      <c r="AI44" s="213"/>
    </row>
    <row r="45" spans="1:37" ht="15" customHeight="1">
      <c r="A45" s="1"/>
      <c r="B45" s="388" t="s">
        <v>30</v>
      </c>
      <c r="C45" s="389"/>
      <c r="D45" s="389"/>
      <c r="E45" s="389"/>
      <c r="F45" s="389"/>
      <c r="G45" s="389"/>
      <c r="H45" s="389"/>
      <c r="I45" s="389"/>
      <c r="J45" s="389"/>
      <c r="K45" s="389"/>
      <c r="L45" s="390"/>
      <c r="N45" s="412"/>
      <c r="O45" s="413"/>
      <c r="P45" s="414"/>
      <c r="Q45" s="416">
        <f>入力シート兼発行者控!$Q$11</f>
        <v>0</v>
      </c>
      <c r="R45" s="417"/>
      <c r="S45" s="417"/>
      <c r="T45" s="417"/>
      <c r="U45" s="417"/>
      <c r="V45" s="417"/>
      <c r="W45" s="417"/>
      <c r="X45" s="417"/>
      <c r="Y45" s="417"/>
      <c r="Z45" s="417"/>
      <c r="AA45" s="417"/>
      <c r="AB45" s="417"/>
      <c r="AC45" s="417"/>
      <c r="AD45" s="417"/>
      <c r="AE45" s="417"/>
      <c r="AF45" s="418"/>
    </row>
    <row r="46" spans="1:37" ht="15.95" customHeight="1">
      <c r="A46" s="4"/>
      <c r="B46" s="385">
        <f>入力シート兼発行者控!$B$12</f>
        <v>0</v>
      </c>
      <c r="C46" s="386"/>
      <c r="D46" s="386"/>
      <c r="E46" s="386"/>
      <c r="F46" s="386"/>
      <c r="G46" s="386"/>
      <c r="H46" s="386"/>
      <c r="I46" s="386"/>
      <c r="J46" s="386"/>
      <c r="K46" s="386"/>
      <c r="L46" s="387"/>
      <c r="N46" s="463" t="s">
        <v>77</v>
      </c>
      <c r="O46" s="464"/>
      <c r="P46" s="465"/>
      <c r="Q46" s="469">
        <f>入力シート兼発行者控!$Q$12</f>
        <v>0</v>
      </c>
      <c r="R46" s="469"/>
      <c r="S46" s="469"/>
      <c r="T46" s="469"/>
      <c r="U46" s="469"/>
      <c r="V46" s="469"/>
      <c r="W46" s="469"/>
      <c r="X46" s="469"/>
      <c r="Y46" s="469"/>
      <c r="Z46" s="469"/>
      <c r="AA46" s="469"/>
      <c r="AB46" s="469"/>
      <c r="AC46" s="469"/>
      <c r="AD46" s="322" t="s">
        <v>49</v>
      </c>
      <c r="AE46" s="322"/>
      <c r="AF46" s="323"/>
    </row>
    <row r="47" spans="1:37" ht="9.9499999999999993" customHeight="1">
      <c r="A47" s="1"/>
      <c r="N47" s="466"/>
      <c r="O47" s="467"/>
      <c r="P47" s="468"/>
      <c r="Q47" s="470"/>
      <c r="R47" s="470"/>
      <c r="S47" s="470"/>
      <c r="T47" s="470"/>
      <c r="U47" s="470"/>
      <c r="V47" s="470"/>
      <c r="W47" s="470"/>
      <c r="X47" s="470"/>
      <c r="Y47" s="470"/>
      <c r="Z47" s="470"/>
      <c r="AA47" s="470"/>
      <c r="AB47" s="470"/>
      <c r="AC47" s="470"/>
      <c r="AD47" s="324"/>
      <c r="AE47" s="324"/>
      <c r="AF47" s="325"/>
    </row>
    <row r="48" spans="1:37" ht="15" customHeight="1">
      <c r="A48" s="1"/>
      <c r="B48" s="459" t="s">
        <v>60</v>
      </c>
      <c r="C48" s="460"/>
      <c r="D48" s="461"/>
      <c r="E48" s="459" t="s">
        <v>61</v>
      </c>
      <c r="F48" s="460"/>
      <c r="G48" s="461"/>
      <c r="H48" s="462" t="s">
        <v>62</v>
      </c>
      <c r="I48" s="462"/>
      <c r="J48" s="462"/>
      <c r="K48" s="462"/>
      <c r="L48" s="462"/>
      <c r="N48" s="203"/>
      <c r="O48" s="203"/>
      <c r="P48" s="203"/>
      <c r="Q48" s="203"/>
      <c r="R48" s="203"/>
      <c r="S48" s="203"/>
      <c r="T48" s="203"/>
      <c r="U48" s="203"/>
      <c r="V48" s="203"/>
      <c r="W48" s="203"/>
      <c r="X48" s="203"/>
      <c r="Y48" s="203"/>
      <c r="Z48" s="203"/>
      <c r="AA48" s="203"/>
      <c r="AB48" s="203"/>
      <c r="AC48" s="203"/>
      <c r="AD48" s="203"/>
      <c r="AE48" s="203"/>
      <c r="AF48" s="203"/>
      <c r="AK48" s="12"/>
    </row>
    <row r="49" spans="1:37" ht="15.95" customHeight="1">
      <c r="A49" s="1"/>
      <c r="B49" s="432">
        <f>入力シート兼発行者控!$B$15</f>
        <v>0</v>
      </c>
      <c r="C49" s="433"/>
      <c r="D49" s="434"/>
      <c r="E49" s="432">
        <f>入力シート兼発行者控!$E$15</f>
        <v>0</v>
      </c>
      <c r="F49" s="433"/>
      <c r="G49" s="434"/>
      <c r="H49" s="435">
        <f>入力シート兼発行者控!$H$15</f>
        <v>0</v>
      </c>
      <c r="I49" s="435"/>
      <c r="J49" s="435"/>
      <c r="K49" s="435"/>
      <c r="L49" s="435"/>
      <c r="N49" s="178"/>
      <c r="O49" s="178"/>
      <c r="P49" s="178"/>
      <c r="Q49" s="178"/>
      <c r="R49" s="178"/>
      <c r="S49" s="178"/>
      <c r="T49" s="178"/>
      <c r="U49" s="178"/>
      <c r="V49" s="178"/>
      <c r="W49" s="178"/>
      <c r="X49" s="178"/>
      <c r="Y49" s="178"/>
      <c r="Z49" s="178"/>
      <c r="AA49" s="178"/>
      <c r="AB49" s="178"/>
      <c r="AC49" s="178"/>
      <c r="AD49" s="178"/>
      <c r="AE49" s="178"/>
      <c r="AF49" s="178"/>
      <c r="AK49" s="12"/>
    </row>
    <row r="50" spans="1:37" ht="12.95" customHeight="1">
      <c r="A50" s="4"/>
      <c r="B50" s="179" t="s">
        <v>24</v>
      </c>
      <c r="C50" s="181"/>
      <c r="D50" s="182"/>
      <c r="E50" s="182"/>
      <c r="F50" s="183"/>
      <c r="G50" s="183"/>
      <c r="H50" s="183"/>
      <c r="I50" s="183"/>
      <c r="J50" s="183"/>
      <c r="K50" s="183"/>
      <c r="L50" s="183"/>
      <c r="M50" s="183"/>
      <c r="N50" s="183"/>
      <c r="O50" s="183"/>
      <c r="P50" s="183"/>
      <c r="Q50" s="183"/>
      <c r="R50" s="183"/>
      <c r="S50" s="183"/>
      <c r="T50" s="183"/>
    </row>
    <row r="51" spans="1:37" ht="12.95" customHeight="1">
      <c r="A51" s="1"/>
      <c r="B51" s="180"/>
      <c r="C51" s="183"/>
      <c r="D51" s="183"/>
      <c r="E51" s="183"/>
      <c r="F51" s="183"/>
      <c r="G51" s="183"/>
      <c r="H51" s="183"/>
      <c r="I51" s="183"/>
      <c r="J51" s="183"/>
      <c r="K51" s="183"/>
      <c r="L51" s="183"/>
      <c r="M51" s="183"/>
      <c r="N51" s="183"/>
      <c r="O51" s="183"/>
      <c r="P51" s="183"/>
      <c r="Q51" s="183"/>
      <c r="R51" s="183"/>
      <c r="S51" s="183"/>
      <c r="T51" s="183"/>
      <c r="U51" s="13" t="s">
        <v>38</v>
      </c>
    </row>
    <row r="52" spans="1:37" ht="14.45" customHeight="1">
      <c r="A52" s="1"/>
      <c r="B52" s="19" t="s">
        <v>63</v>
      </c>
      <c r="C52" s="453" t="s">
        <v>4</v>
      </c>
      <c r="D52" s="454"/>
      <c r="E52" s="454"/>
      <c r="F52" s="454"/>
      <c r="G52" s="455"/>
      <c r="H52" s="453" t="s">
        <v>5</v>
      </c>
      <c r="I52" s="455"/>
      <c r="J52" s="19" t="s">
        <v>6</v>
      </c>
      <c r="K52" s="453" t="s">
        <v>7</v>
      </c>
      <c r="L52" s="454"/>
      <c r="M52" s="455"/>
      <c r="N52" s="453" t="s">
        <v>10</v>
      </c>
      <c r="O52" s="455"/>
      <c r="P52" s="453" t="s">
        <v>8</v>
      </c>
      <c r="Q52" s="454"/>
      <c r="R52" s="454"/>
      <c r="S52" s="455"/>
      <c r="U52" s="456">
        <f>入力シート兼発行者控!$U$18</f>
        <v>0</v>
      </c>
      <c r="V52" s="457"/>
      <c r="W52" s="457"/>
      <c r="X52" s="457"/>
      <c r="Y52" s="457"/>
      <c r="Z52" s="457"/>
      <c r="AA52" s="457"/>
      <c r="AB52" s="457"/>
      <c r="AC52" s="457"/>
      <c r="AD52" s="457"/>
      <c r="AE52" s="314" t="s">
        <v>34</v>
      </c>
      <c r="AF52" s="315"/>
    </row>
    <row r="53" spans="1:37" ht="14.45" customHeight="1">
      <c r="A53" s="1"/>
      <c r="B53" s="38">
        <f>入力シート兼発行者控!$B$19</f>
        <v>0</v>
      </c>
      <c r="C53" s="440">
        <f>入力シート兼発行者控!$C$19</f>
        <v>0</v>
      </c>
      <c r="D53" s="441"/>
      <c r="E53" s="441"/>
      <c r="F53" s="441"/>
      <c r="G53" s="442"/>
      <c r="H53" s="443">
        <f>入力シート兼発行者控!$H$19</f>
        <v>0</v>
      </c>
      <c r="I53" s="444"/>
      <c r="J53" s="27">
        <f>入力シート兼発行者控!$J$19</f>
        <v>0</v>
      </c>
      <c r="K53" s="445">
        <f>入力シート兼発行者控!K19</f>
        <v>0</v>
      </c>
      <c r="L53" s="446"/>
      <c r="M53" s="447"/>
      <c r="N53" s="448">
        <f>入力シート兼発行者控!$N$19</f>
        <v>0</v>
      </c>
      <c r="O53" s="449"/>
      <c r="P53" s="450">
        <f>IFERROR(入力シート兼発行者控!$P$19,0)</f>
        <v>0</v>
      </c>
      <c r="Q53" s="451"/>
      <c r="R53" s="451"/>
      <c r="S53" s="452"/>
      <c r="U53" s="436">
        <f>入力シート兼発行者控!$U$19</f>
        <v>0</v>
      </c>
      <c r="V53" s="437"/>
      <c r="W53" s="437"/>
      <c r="X53" s="437"/>
      <c r="Y53" s="437"/>
      <c r="Z53" s="437"/>
      <c r="AA53" s="437"/>
      <c r="AB53" s="437"/>
      <c r="AC53" s="437"/>
      <c r="AD53" s="437"/>
      <c r="AE53" s="438" t="s">
        <v>35</v>
      </c>
      <c r="AF53" s="439"/>
    </row>
    <row r="54" spans="1:37" ht="14.45" customHeight="1">
      <c r="A54" s="5"/>
      <c r="B54" s="39">
        <f>入力シート兼発行者控!$B$20</f>
        <v>0</v>
      </c>
      <c r="C54" s="348">
        <f>入力シート兼発行者控!$C$20</f>
        <v>0</v>
      </c>
      <c r="D54" s="349"/>
      <c r="E54" s="349"/>
      <c r="F54" s="349"/>
      <c r="G54" s="350"/>
      <c r="H54" s="351">
        <f>入力シート兼発行者控!$H$20</f>
        <v>0</v>
      </c>
      <c r="I54" s="352"/>
      <c r="J54" s="28">
        <f>入力シート兼発行者控!$J$20</f>
        <v>0</v>
      </c>
      <c r="K54" s="306">
        <f>入力シート兼発行者控!$K$20</f>
        <v>0</v>
      </c>
      <c r="L54" s="307"/>
      <c r="M54" s="308"/>
      <c r="N54" s="309">
        <f>入力シート兼発行者控!$N$20</f>
        <v>0</v>
      </c>
      <c r="O54" s="310"/>
      <c r="P54" s="311">
        <f>IFERROR(入力シート兼発行者控!$P$20,0)</f>
        <v>0</v>
      </c>
      <c r="Q54" s="312"/>
      <c r="R54" s="312"/>
      <c r="S54" s="313"/>
      <c r="U54" s="279" t="s">
        <v>37</v>
      </c>
      <c r="V54" s="280"/>
      <c r="W54" s="280"/>
      <c r="X54" s="280"/>
      <c r="Y54" s="280"/>
      <c r="Z54" s="280"/>
      <c r="AA54" s="281"/>
      <c r="AB54" s="279" t="s">
        <v>36</v>
      </c>
      <c r="AC54" s="280"/>
      <c r="AD54" s="280"/>
      <c r="AE54" s="280"/>
      <c r="AF54" s="281"/>
      <c r="AI54" s="5"/>
    </row>
    <row r="55" spans="1:37" ht="14.45" customHeight="1">
      <c r="A55" s="5"/>
      <c r="B55" s="39">
        <f>入力シート兼発行者控!$B$21</f>
        <v>0</v>
      </c>
      <c r="C55" s="348">
        <f>入力シート兼発行者控!$C$21</f>
        <v>0</v>
      </c>
      <c r="D55" s="349"/>
      <c r="E55" s="349"/>
      <c r="F55" s="349"/>
      <c r="G55" s="350"/>
      <c r="H55" s="351">
        <f>入力シート兼発行者控!$H$21</f>
        <v>0</v>
      </c>
      <c r="I55" s="352"/>
      <c r="J55" s="28">
        <f>入力シート兼発行者控!$J$21</f>
        <v>0</v>
      </c>
      <c r="K55" s="353">
        <f>入力シート兼発行者控!$K$21</f>
        <v>0</v>
      </c>
      <c r="L55" s="354"/>
      <c r="M55" s="355"/>
      <c r="N55" s="309">
        <f>入力シート兼発行者控!$N$21</f>
        <v>0</v>
      </c>
      <c r="O55" s="310"/>
      <c r="P55" s="311">
        <f>IFERROR(入力シート兼発行者控!$P$21,0)</f>
        <v>0</v>
      </c>
      <c r="Q55" s="312"/>
      <c r="R55" s="312"/>
      <c r="S55" s="313"/>
      <c r="U55" s="291" t="str">
        <f>IF(入力シート兼発行者控!AI21=1,"当座預金",IF(入力シート兼発行者控!AI21=2,"普通預金","その他"))</f>
        <v>普通預金</v>
      </c>
      <c r="V55" s="292"/>
      <c r="W55" s="292"/>
      <c r="X55" s="292"/>
      <c r="Y55" s="292"/>
      <c r="Z55" s="292"/>
      <c r="AA55" s="293"/>
      <c r="AB55" s="282">
        <f>入力シート兼発行者控!$AC$21</f>
        <v>0</v>
      </c>
      <c r="AC55" s="283"/>
      <c r="AD55" s="283"/>
      <c r="AE55" s="283"/>
      <c r="AF55" s="284"/>
      <c r="AI55" s="5"/>
    </row>
    <row r="56" spans="1:37" ht="14.45" customHeight="1">
      <c r="A56" s="1"/>
      <c r="B56" s="39">
        <f>入力シート兼発行者控!$B$22</f>
        <v>0</v>
      </c>
      <c r="C56" s="348">
        <f>入力シート兼発行者控!$C$22</f>
        <v>0</v>
      </c>
      <c r="D56" s="349"/>
      <c r="E56" s="349"/>
      <c r="F56" s="349"/>
      <c r="G56" s="350"/>
      <c r="H56" s="351">
        <f>入力シート兼発行者控!$H$22</f>
        <v>0</v>
      </c>
      <c r="I56" s="352"/>
      <c r="J56" s="28">
        <f>入力シート兼発行者控!$J$22</f>
        <v>0</v>
      </c>
      <c r="K56" s="353">
        <f>入力シート兼発行者控!$K$22</f>
        <v>0</v>
      </c>
      <c r="L56" s="354"/>
      <c r="M56" s="355"/>
      <c r="N56" s="309">
        <f>入力シート兼発行者控!$N$22</f>
        <v>0</v>
      </c>
      <c r="O56" s="310"/>
      <c r="P56" s="311">
        <f>IFERROR(入力シート兼発行者控!$P$22,0)</f>
        <v>0</v>
      </c>
      <c r="Q56" s="312"/>
      <c r="R56" s="312"/>
      <c r="S56" s="313"/>
      <c r="U56" s="294"/>
      <c r="V56" s="295"/>
      <c r="W56" s="295"/>
      <c r="X56" s="295"/>
      <c r="Y56" s="295"/>
      <c r="Z56" s="295"/>
      <c r="AA56" s="296"/>
      <c r="AB56" s="285"/>
      <c r="AC56" s="286"/>
      <c r="AD56" s="286"/>
      <c r="AE56" s="286"/>
      <c r="AF56" s="287"/>
      <c r="AH56" s="62"/>
      <c r="AI56" s="62"/>
    </row>
    <row r="57" spans="1:37" ht="14.45" customHeight="1" thickBot="1">
      <c r="A57" s="1"/>
      <c r="B57" s="40">
        <f>入力シート兼発行者控!$B$23</f>
        <v>0</v>
      </c>
      <c r="C57" s="365">
        <f>入力シート兼発行者控!$C$23</f>
        <v>0</v>
      </c>
      <c r="D57" s="366"/>
      <c r="E57" s="366"/>
      <c r="F57" s="366"/>
      <c r="G57" s="367"/>
      <c r="H57" s="368">
        <f>入力シート兼発行者控!$H$23</f>
        <v>0</v>
      </c>
      <c r="I57" s="369"/>
      <c r="J57" s="29">
        <f>入力シート兼発行者控!$J$23</f>
        <v>0</v>
      </c>
      <c r="K57" s="370">
        <f>入力シート兼発行者控!$K$23</f>
        <v>0</v>
      </c>
      <c r="L57" s="371"/>
      <c r="M57" s="372"/>
      <c r="N57" s="373">
        <f>入力シート兼発行者控!$N$23</f>
        <v>0</v>
      </c>
      <c r="O57" s="374"/>
      <c r="P57" s="375">
        <f>IFERROR(入力シート兼発行者控!$P$23,0)</f>
        <v>0</v>
      </c>
      <c r="Q57" s="376"/>
      <c r="R57" s="376"/>
      <c r="S57" s="377"/>
      <c r="U57" s="316" t="s">
        <v>25</v>
      </c>
      <c r="V57" s="317"/>
      <c r="W57" s="297">
        <f>入力シート兼発行者控!$W$23</f>
        <v>0</v>
      </c>
      <c r="X57" s="297"/>
      <c r="Y57" s="297"/>
      <c r="Z57" s="297"/>
      <c r="AA57" s="297"/>
      <c r="AB57" s="297"/>
      <c r="AC57" s="297"/>
      <c r="AD57" s="297"/>
      <c r="AE57" s="297"/>
      <c r="AF57" s="298"/>
      <c r="AH57" s="62"/>
      <c r="AI57" s="62"/>
    </row>
    <row r="58" spans="1:37" ht="14.45" customHeight="1" thickTop="1">
      <c r="A58" s="1"/>
      <c r="B58" s="101" t="s">
        <v>44</v>
      </c>
      <c r="C58" s="102"/>
      <c r="D58" s="102"/>
      <c r="E58" s="102"/>
      <c r="F58" s="102"/>
      <c r="G58" s="102"/>
      <c r="H58" s="102"/>
      <c r="I58" s="103"/>
      <c r="J58" s="356" t="s">
        <v>45</v>
      </c>
      <c r="K58" s="357"/>
      <c r="L58" s="358"/>
      <c r="M58" s="347" t="s">
        <v>46</v>
      </c>
      <c r="N58" s="347"/>
      <c r="O58" s="347"/>
      <c r="P58" s="347"/>
      <c r="Q58" s="347" t="s">
        <v>47</v>
      </c>
      <c r="R58" s="347"/>
      <c r="S58" s="347"/>
      <c r="U58" s="318"/>
      <c r="V58" s="319"/>
      <c r="W58" s="326">
        <f>入力シート兼発行者控!$W$24</f>
        <v>0</v>
      </c>
      <c r="X58" s="326"/>
      <c r="Y58" s="326"/>
      <c r="Z58" s="326"/>
      <c r="AA58" s="326"/>
      <c r="AB58" s="326"/>
      <c r="AC58" s="326"/>
      <c r="AD58" s="326"/>
      <c r="AE58" s="326"/>
      <c r="AF58" s="327"/>
    </row>
    <row r="59" spans="1:37" ht="14.45" customHeight="1">
      <c r="A59" s="1"/>
      <c r="B59" s="378"/>
      <c r="C59" s="379"/>
      <c r="D59" s="379"/>
      <c r="E59" s="379"/>
      <c r="F59" s="379"/>
      <c r="G59" s="379"/>
      <c r="H59" s="379"/>
      <c r="I59" s="380"/>
      <c r="J59" s="115">
        <f>入力シート兼発行者控!$J$25</f>
        <v>0</v>
      </c>
      <c r="K59" s="116"/>
      <c r="L59" s="117"/>
      <c r="M59" s="381">
        <f ca="1">入力シート兼発行者控!$M$25</f>
        <v>0</v>
      </c>
      <c r="N59" s="381"/>
      <c r="O59" s="381"/>
      <c r="P59" s="381"/>
      <c r="Q59" s="382">
        <f ca="1">入力シート兼発行者控!$Q$25</f>
        <v>0</v>
      </c>
      <c r="R59" s="383"/>
      <c r="S59" s="384"/>
      <c r="U59" s="320"/>
      <c r="V59" s="321"/>
      <c r="W59" s="328"/>
      <c r="X59" s="328"/>
      <c r="Y59" s="328"/>
      <c r="Z59" s="328"/>
      <c r="AA59" s="328"/>
      <c r="AB59" s="328"/>
      <c r="AC59" s="328"/>
      <c r="AD59" s="328"/>
      <c r="AE59" s="328"/>
      <c r="AF59" s="329"/>
      <c r="AH59" s="1"/>
      <c r="AI59" s="1"/>
    </row>
    <row r="60" spans="1:37" ht="14.45" customHeight="1">
      <c r="A60" s="1"/>
      <c r="B60" s="330"/>
      <c r="C60" s="331"/>
      <c r="D60" s="331"/>
      <c r="E60" s="331"/>
      <c r="F60" s="331"/>
      <c r="G60" s="331"/>
      <c r="H60" s="331"/>
      <c r="I60" s="332"/>
      <c r="J60" s="340" t="str">
        <f>入力シート兼発行者控!$J$26</f>
        <v>対象外</v>
      </c>
      <c r="K60" s="341"/>
      <c r="L60" s="342"/>
      <c r="M60" s="343">
        <f ca="1">入力シート兼発行者控!$M$26</f>
        <v>0</v>
      </c>
      <c r="N60" s="343"/>
      <c r="O60" s="343"/>
      <c r="P60" s="343"/>
      <c r="Q60" s="344" t="str">
        <f>入力シート兼発行者控!$Q$26</f>
        <v/>
      </c>
      <c r="R60" s="345"/>
      <c r="S60" s="346"/>
      <c r="AH60" s="1"/>
      <c r="AI60" s="1"/>
    </row>
    <row r="61" spans="1:37" ht="14.45" customHeight="1" thickBot="1">
      <c r="A61" s="1"/>
      <c r="B61" s="330"/>
      <c r="C61" s="331"/>
      <c r="D61" s="331"/>
      <c r="E61" s="331"/>
      <c r="F61" s="331"/>
      <c r="G61" s="331"/>
      <c r="H61" s="331"/>
      <c r="I61" s="332"/>
      <c r="J61" s="333" t="str">
        <f>入力シート兼発行者控!$J$27</f>
        <v/>
      </c>
      <c r="K61" s="334"/>
      <c r="L61" s="335"/>
      <c r="M61" s="336" t="str">
        <f ca="1">IFERROR(入力シート兼発行者控!$M$27,0)</f>
        <v/>
      </c>
      <c r="N61" s="336"/>
      <c r="O61" s="336"/>
      <c r="P61" s="336"/>
      <c r="Q61" s="337" t="str">
        <f>入力シート兼発行者控!$Q$27</f>
        <v/>
      </c>
      <c r="R61" s="338"/>
      <c r="S61" s="339"/>
      <c r="U61" s="11"/>
      <c r="V61" s="11"/>
      <c r="W61" s="11"/>
      <c r="X61" s="11"/>
      <c r="Y61" s="11"/>
      <c r="Z61" s="11"/>
      <c r="AA61" s="11"/>
      <c r="AB61" s="11"/>
      <c r="AC61" s="11"/>
      <c r="AD61" s="11"/>
      <c r="AE61" s="11"/>
      <c r="AF61" s="11"/>
      <c r="AH61" s="62"/>
      <c r="AI61" s="62"/>
    </row>
    <row r="62" spans="1:37" ht="14.45" customHeight="1" thickTop="1">
      <c r="A62" s="1"/>
      <c r="B62" s="359"/>
      <c r="C62" s="360"/>
      <c r="D62" s="360"/>
      <c r="E62" s="360"/>
      <c r="F62" s="360"/>
      <c r="G62" s="360"/>
      <c r="H62" s="360"/>
      <c r="I62" s="361"/>
      <c r="J62" s="66" t="str">
        <f>入力シート兼発行者控!$J$28</f>
        <v>合計</v>
      </c>
      <c r="K62" s="67"/>
      <c r="L62" s="68"/>
      <c r="M62" s="69">
        <f>IFERROR(入力シート兼発行者控!$M$28,0)</f>
        <v>0</v>
      </c>
      <c r="N62" s="69"/>
      <c r="O62" s="69"/>
      <c r="P62" s="69"/>
      <c r="Q62" s="362">
        <f ca="1">入力シート兼発行者控!$Q$28</f>
        <v>0</v>
      </c>
      <c r="R62" s="363"/>
      <c r="S62" s="364"/>
      <c r="AH62" s="62"/>
      <c r="AI62" s="62"/>
    </row>
    <row r="65" spans="13:17">
      <c r="M65" s="57" t="s">
        <v>48</v>
      </c>
      <c r="N65" s="57"/>
      <c r="O65" s="57"/>
      <c r="P65" s="57"/>
      <c r="Q65" s="57"/>
    </row>
  </sheetData>
  <sheetProtection algorithmName="SHA-512" hashValue="+6GgxMKJWa4iR4Ox8n5jPsbeEruveU93GSu00RpXO/8A2YcxwL1iLnGoVToDHGBHFfhp67JrOsoPv/8vLWaTTA==" saltValue="CnB9mkjGnpwHUrm/4z437Q==" spinCount="100000" sheet="1" selectLockedCells="1"/>
  <mergeCells count="226">
    <mergeCell ref="C21:G21"/>
    <mergeCell ref="H21:I21"/>
    <mergeCell ref="B26:I26"/>
    <mergeCell ref="J26:L26"/>
    <mergeCell ref="M26:P26"/>
    <mergeCell ref="Q26:S26"/>
    <mergeCell ref="B27:I27"/>
    <mergeCell ref="J27:L27"/>
    <mergeCell ref="M27:P27"/>
    <mergeCell ref="Q27:S27"/>
    <mergeCell ref="U19:AD19"/>
    <mergeCell ref="AE19:AF19"/>
    <mergeCell ref="B15:D15"/>
    <mergeCell ref="E15:G15"/>
    <mergeCell ref="H15:L15"/>
    <mergeCell ref="B16:B17"/>
    <mergeCell ref="B7:F7"/>
    <mergeCell ref="G7:H7"/>
    <mergeCell ref="I7:L7"/>
    <mergeCell ref="Z9:AF9"/>
    <mergeCell ref="B10:L10"/>
    <mergeCell ref="Q11:AF11"/>
    <mergeCell ref="N10:P11"/>
    <mergeCell ref="B8:F8"/>
    <mergeCell ref="G8:H8"/>
    <mergeCell ref="I8:L8"/>
    <mergeCell ref="C18:G18"/>
    <mergeCell ref="H18:I18"/>
    <mergeCell ref="K18:M18"/>
    <mergeCell ref="N18:O18"/>
    <mergeCell ref="P18:S18"/>
    <mergeCell ref="N8:P8"/>
    <mergeCell ref="Q8:AF8"/>
    <mergeCell ref="B9:L9"/>
    <mergeCell ref="C20:G20"/>
    <mergeCell ref="H20:I20"/>
    <mergeCell ref="K20:M20"/>
    <mergeCell ref="N20:O20"/>
    <mergeCell ref="P20:S20"/>
    <mergeCell ref="C19:G19"/>
    <mergeCell ref="H19:I19"/>
    <mergeCell ref="K19:M19"/>
    <mergeCell ref="N19:O19"/>
    <mergeCell ref="P19:S19"/>
    <mergeCell ref="AH2:AI2"/>
    <mergeCell ref="C4:L4"/>
    <mergeCell ref="N4:S4"/>
    <mergeCell ref="T4:Y4"/>
    <mergeCell ref="Z4:AF4"/>
    <mergeCell ref="C5:L5"/>
    <mergeCell ref="N5:S5"/>
    <mergeCell ref="T5:Y5"/>
    <mergeCell ref="Z5:AF5"/>
    <mergeCell ref="B2:L2"/>
    <mergeCell ref="N2:P2"/>
    <mergeCell ref="Q2:W2"/>
    <mergeCell ref="Y2:AA2"/>
    <mergeCell ref="AB2:AF2"/>
    <mergeCell ref="N9:P9"/>
    <mergeCell ref="W9:Y9"/>
    <mergeCell ref="AH10:AI10"/>
    <mergeCell ref="B11:L11"/>
    <mergeCell ref="B12:L12"/>
    <mergeCell ref="N12:P13"/>
    <mergeCell ref="Q12:AC13"/>
    <mergeCell ref="AD12:AF13"/>
    <mergeCell ref="B14:D14"/>
    <mergeCell ref="E14:G14"/>
    <mergeCell ref="H14:L14"/>
    <mergeCell ref="AH27:AI27"/>
    <mergeCell ref="B28:I28"/>
    <mergeCell ref="J28:L28"/>
    <mergeCell ref="M28:P28"/>
    <mergeCell ref="Q28:S28"/>
    <mergeCell ref="AH28:AI28"/>
    <mergeCell ref="AH22:AI22"/>
    <mergeCell ref="C23:G23"/>
    <mergeCell ref="H23:I23"/>
    <mergeCell ref="K23:M23"/>
    <mergeCell ref="N23:O23"/>
    <mergeCell ref="P23:S23"/>
    <mergeCell ref="U23:V25"/>
    <mergeCell ref="AH23:AI23"/>
    <mergeCell ref="B24:I24"/>
    <mergeCell ref="J24:L24"/>
    <mergeCell ref="M24:P24"/>
    <mergeCell ref="Q24:S24"/>
    <mergeCell ref="C22:G22"/>
    <mergeCell ref="H22:I22"/>
    <mergeCell ref="C52:G52"/>
    <mergeCell ref="H52:I52"/>
    <mergeCell ref="K52:M52"/>
    <mergeCell ref="N52:O52"/>
    <mergeCell ref="P52:S52"/>
    <mergeCell ref="U52:AD52"/>
    <mergeCell ref="AE52:AF52"/>
    <mergeCell ref="B25:I25"/>
    <mergeCell ref="J25:L25"/>
    <mergeCell ref="M25:P25"/>
    <mergeCell ref="Q25:S25"/>
    <mergeCell ref="B50:B51"/>
    <mergeCell ref="B48:D48"/>
    <mergeCell ref="E48:G48"/>
    <mergeCell ref="H48:L48"/>
    <mergeCell ref="B46:L46"/>
    <mergeCell ref="N46:P47"/>
    <mergeCell ref="Q46:AC47"/>
    <mergeCell ref="M31:Q31"/>
    <mergeCell ref="B43:L43"/>
    <mergeCell ref="C38:L38"/>
    <mergeCell ref="N38:S38"/>
    <mergeCell ref="T38:Y38"/>
    <mergeCell ref="Z38:AF38"/>
    <mergeCell ref="C55:G55"/>
    <mergeCell ref="H55:I55"/>
    <mergeCell ref="K55:M55"/>
    <mergeCell ref="N55:O55"/>
    <mergeCell ref="P55:S55"/>
    <mergeCell ref="B42:F42"/>
    <mergeCell ref="G42:H42"/>
    <mergeCell ref="I42:L42"/>
    <mergeCell ref="Q42:AF42"/>
    <mergeCell ref="N43:P43"/>
    <mergeCell ref="W43:Y43"/>
    <mergeCell ref="Z43:AF43"/>
    <mergeCell ref="B49:D49"/>
    <mergeCell ref="E49:G49"/>
    <mergeCell ref="H49:L49"/>
    <mergeCell ref="C50:T51"/>
    <mergeCell ref="U53:AD53"/>
    <mergeCell ref="AE53:AF53"/>
    <mergeCell ref="C53:G53"/>
    <mergeCell ref="H53:I53"/>
    <mergeCell ref="K53:M53"/>
    <mergeCell ref="N53:O53"/>
    <mergeCell ref="P53:S53"/>
    <mergeCell ref="H54:I54"/>
    <mergeCell ref="AH44:AI44"/>
    <mergeCell ref="B44:L44"/>
    <mergeCell ref="B45:L45"/>
    <mergeCell ref="B36:L36"/>
    <mergeCell ref="N36:P36"/>
    <mergeCell ref="Q36:W36"/>
    <mergeCell ref="Y36:AA36"/>
    <mergeCell ref="AB36:AF36"/>
    <mergeCell ref="AH36:AI36"/>
    <mergeCell ref="C39:L39"/>
    <mergeCell ref="N39:S39"/>
    <mergeCell ref="T39:Y39"/>
    <mergeCell ref="Z39:AF39"/>
    <mergeCell ref="Q43:V43"/>
    <mergeCell ref="B41:F41"/>
    <mergeCell ref="G41:H41"/>
    <mergeCell ref="I41:L41"/>
    <mergeCell ref="N42:P42"/>
    <mergeCell ref="N44:P45"/>
    <mergeCell ref="Q44:AF44"/>
    <mergeCell ref="Q45:AF45"/>
    <mergeCell ref="Q62:S62"/>
    <mergeCell ref="C57:G57"/>
    <mergeCell ref="H57:I57"/>
    <mergeCell ref="K57:M57"/>
    <mergeCell ref="N57:O57"/>
    <mergeCell ref="P57:S57"/>
    <mergeCell ref="B59:I59"/>
    <mergeCell ref="J59:L59"/>
    <mergeCell ref="M59:P59"/>
    <mergeCell ref="Q59:S59"/>
    <mergeCell ref="C56:G56"/>
    <mergeCell ref="H56:I56"/>
    <mergeCell ref="K56:M56"/>
    <mergeCell ref="N56:O56"/>
    <mergeCell ref="B58:I58"/>
    <mergeCell ref="J58:L58"/>
    <mergeCell ref="M58:P58"/>
    <mergeCell ref="B62:I62"/>
    <mergeCell ref="J62:L62"/>
    <mergeCell ref="M62:P62"/>
    <mergeCell ref="N54:O54"/>
    <mergeCell ref="P54:S54"/>
    <mergeCell ref="AD46:AF47"/>
    <mergeCell ref="C16:T17"/>
    <mergeCell ref="AH62:AI62"/>
    <mergeCell ref="AB54:AF54"/>
    <mergeCell ref="AB55:AF56"/>
    <mergeCell ref="U54:AA54"/>
    <mergeCell ref="U55:AA56"/>
    <mergeCell ref="W57:AF57"/>
    <mergeCell ref="W58:AF59"/>
    <mergeCell ref="B61:I61"/>
    <mergeCell ref="J61:L61"/>
    <mergeCell ref="M61:P61"/>
    <mergeCell ref="Q61:S61"/>
    <mergeCell ref="AH61:AI61"/>
    <mergeCell ref="B60:I60"/>
    <mergeCell ref="J60:L60"/>
    <mergeCell ref="M60:P60"/>
    <mergeCell ref="Q60:S60"/>
    <mergeCell ref="AH56:AI56"/>
    <mergeCell ref="Q58:S58"/>
    <mergeCell ref="AH57:AI57"/>
    <mergeCell ref="C54:G54"/>
    <mergeCell ref="N48:AF48"/>
    <mergeCell ref="N49:AF49"/>
    <mergeCell ref="N14:AF14"/>
    <mergeCell ref="N15:AF15"/>
    <mergeCell ref="M65:Q65"/>
    <mergeCell ref="U20:AA20"/>
    <mergeCell ref="AB20:AF20"/>
    <mergeCell ref="AB21:AF22"/>
    <mergeCell ref="Q9:V9"/>
    <mergeCell ref="U21:AA22"/>
    <mergeCell ref="W23:AF23"/>
    <mergeCell ref="W24:AF25"/>
    <mergeCell ref="Q10:AF10"/>
    <mergeCell ref="K21:M21"/>
    <mergeCell ref="N21:O21"/>
    <mergeCell ref="P21:S21"/>
    <mergeCell ref="K22:M22"/>
    <mergeCell ref="N22:O22"/>
    <mergeCell ref="P22:S22"/>
    <mergeCell ref="U18:AD18"/>
    <mergeCell ref="AE18:AF18"/>
    <mergeCell ref="P56:S56"/>
    <mergeCell ref="U57:V59"/>
    <mergeCell ref="K54:M54"/>
  </mergeCells>
  <phoneticPr fontId="2"/>
  <dataValidations count="3">
    <dataValidation type="custom" imeMode="halfKatakana" allowBlank="1" showInputMessage="1" showErrorMessage="1" sqref="W23 W57" xr:uid="{87AE718F-4817-42BF-899F-5EA4F336A52E}">
      <formula1>AND(LENB(W23)=LEN(W23))</formula1>
    </dataValidation>
    <dataValidation imeMode="halfAlpha" allowBlank="1" showInputMessage="1" showErrorMessage="1" sqref="G42:L42" xr:uid="{9DB0A464-1668-4626-B231-73C5E71786F6}"/>
    <dataValidation type="textLength" imeMode="halfAlpha" allowBlank="1" showInputMessage="1" showErrorMessage="1" error="数字4桁以内で入力して下さい。_x000a_頭に０がある場合は０以外を入れて下さい。" sqref="B5" xr:uid="{53A58965-43E9-45CC-8E37-749AF21E1CE2}">
      <formula1>1</formula1>
      <formula2>4</formula2>
    </dataValidation>
  </dataValidations>
  <printOptions horizontalCentered="1" verticalCentered="1"/>
  <pageMargins left="0.31496062992125984" right="0.11811023622047245" top="0.15748031496062992" bottom="0.15748031496062992" header="0.31496062992125984" footer="0.31496062992125984"/>
  <pageSetup paperSize="9" scale="93" orientation="portrait" r:id="rId1"/>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2" id="{2A59A9B2-6E90-468C-94AD-5CC24FFA1A2D}">
            <xm:f>入力シート兼発行者控!$AJ$18=5</xm:f>
            <x14:dxf>
              <numFmt numFmtId="180" formatCode="#,##0;[Red]\▲#,##0"/>
            </x14:dxf>
          </x14:cfRule>
          <xm:sqref>H19:I23</xm:sqref>
        </x14:conditionalFormatting>
        <x14:conditionalFormatting xmlns:xm="http://schemas.microsoft.com/office/excel/2006/main">
          <x14:cfRule type="expression" priority="1" id="{88DD7FB8-6247-4542-83D2-334C3E4B2BA6}">
            <xm:f>入力シート兼発行者控!$AJ$18=5</xm:f>
            <x14:dxf>
              <numFmt numFmtId="180" formatCode="#,##0;[Red]\▲#,##0"/>
            </x14:dxf>
          </x14:cfRule>
          <xm:sqref>H53:I57</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12AC2B15-BD36-498B-A589-1208F2F7FB4A}">
          <x14:formula1>
            <xm:f>Sheet1!$B$2:$B$4</xm:f>
          </x14:formula1>
          <xm:sqref>B42:F42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A1F3CD-771C-4ACA-BBF3-7E42D8BD068D}">
  <sheetPr codeName="Sheet3"/>
  <dimension ref="B1:F7"/>
  <sheetViews>
    <sheetView workbookViewId="0">
      <selection activeCell="L8" sqref="L8"/>
    </sheetView>
  </sheetViews>
  <sheetFormatPr defaultRowHeight="13.5"/>
  <cols>
    <col min="2" max="6" width="6.875" customWidth="1"/>
    <col min="8" max="8" width="11.625" bestFit="1" customWidth="1"/>
  </cols>
  <sheetData>
    <row r="1" spans="2:6">
      <c r="B1" s="516" t="s">
        <v>27</v>
      </c>
      <c r="C1" s="517"/>
    </row>
    <row r="2" spans="2:6">
      <c r="B2" s="518">
        <f ca="1">EOMONTH(DATE(YEAR(TODAY()), MONTH(TODAY())  - 2, 1),1)</f>
        <v>45322</v>
      </c>
      <c r="C2" s="519"/>
    </row>
    <row r="3" spans="2:6">
      <c r="B3" s="518">
        <f ca="1">EOMONTH(DATE(YEAR(TODAY()), MONTH(TODAY())  - 1, 1),1)</f>
        <v>45351</v>
      </c>
      <c r="C3" s="519"/>
    </row>
    <row r="4" spans="2:6">
      <c r="B4" s="518">
        <f ca="1">EOMONTH(DATE(YEAR(TODAY()), MONTH(TODAY())  + 0, 1),1)</f>
        <v>45382</v>
      </c>
      <c r="C4" s="519"/>
    </row>
    <row r="5" spans="2:6">
      <c r="B5" s="518"/>
      <c r="C5" s="519"/>
    </row>
    <row r="7" spans="2:6" ht="36.75" customHeight="1">
      <c r="B7" s="8"/>
      <c r="C7" s="9"/>
      <c r="D7" s="9"/>
      <c r="E7" s="9"/>
      <c r="F7" s="10"/>
    </row>
  </sheetData>
  <mergeCells count="5">
    <mergeCell ref="B1:C1"/>
    <mergeCell ref="B2:C2"/>
    <mergeCell ref="B3:C3"/>
    <mergeCell ref="B4:C4"/>
    <mergeCell ref="B5:C5"/>
  </mergeCells>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入力例</vt:lpstr>
      <vt:lpstr>入力シート兼発行者控</vt:lpstr>
      <vt:lpstr>施工請求書（提出用）</vt:lpstr>
      <vt:lpstr>Sheet1</vt:lpstr>
      <vt:lpstr>'施工請求書（提出用）'!Print_Area</vt:lpstr>
      <vt:lpstr>入力シート兼発行者控!Print_Area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panekyo</dc:creator>
  <cp:lastModifiedBy>panekyo</cp:lastModifiedBy>
  <cp:lastPrinted>2023-08-29T05:46:10Z</cp:lastPrinted>
  <dcterms:created xsi:type="dcterms:W3CDTF">2023-01-23T22:43:07Z</dcterms:created>
  <dcterms:modified xsi:type="dcterms:W3CDTF">2024-02-02T04:51:12Z</dcterms:modified>
</cp:coreProperties>
</file>