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G:\02 インボイス制度\11．請求書（仕入先向）\１．施工請求書\"/>
    </mc:Choice>
  </mc:AlternateContent>
  <xr:revisionPtr revIDLastSave="0" documentId="13_ncr:1_{6F39D092-FC7B-4602-BB6F-3313E320835E}" xr6:coauthVersionLast="47" xr6:coauthVersionMax="47" xr10:uidLastSave="{00000000-0000-0000-0000-000000000000}"/>
  <workbookProtection workbookAlgorithmName="SHA-512" workbookHashValue="jpakYkDsQltvQXShQ1WWvKjTZTqG7upn93osPLPR+ZQLdRYiq64Cz0m557BFFK6EZB1Lhc0GUpcPMF0Ieb7QQQ==" workbookSaltValue="AhbukbscYGzgzS1+P6nnmQ==" workbookSpinCount="100000" lockStructure="1"/>
  <bookViews>
    <workbookView xWindow="23880" yWindow="-120" windowWidth="24240" windowHeight="13140" activeTab="1" xr2:uid="{133C01A2-1D55-4762-8066-7DCAC076A089}"/>
  </bookViews>
  <sheets>
    <sheet name="入力例" sheetId="4" r:id="rId1"/>
    <sheet name="入力シート兼発行者控" sheetId="1" r:id="rId2"/>
    <sheet name="施工請求書（提出用）" sheetId="3" r:id="rId3"/>
    <sheet name="Sheet1" sheetId="2" state="hidden" r:id="rId4"/>
  </sheets>
  <definedNames>
    <definedName name="_xlnm.Print_Area" localSheetId="2">'施工請求書（提出用）'!$A$1:$AF$66</definedName>
    <definedName name="_xlnm.Print_Area" localSheetId="1">入力シート兼発行者控!$A$1:$AF$58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5" i="4" l="1"/>
  <c r="AI24" i="4"/>
  <c r="J26" i="4" s="1"/>
  <c r="AH24" i="4"/>
  <c r="AK23" i="4"/>
  <c r="AJ23" i="4"/>
  <c r="AI23" i="4"/>
  <c r="P23" i="4"/>
  <c r="AK22" i="4"/>
  <c r="AJ22" i="4"/>
  <c r="AI22" i="4"/>
  <c r="P22" i="4"/>
  <c r="AK21" i="4"/>
  <c r="AJ21" i="4"/>
  <c r="AI21" i="4"/>
  <c r="P21" i="4"/>
  <c r="AK20" i="4"/>
  <c r="AJ20" i="4"/>
  <c r="AI20" i="4"/>
  <c r="P20" i="4"/>
  <c r="AK19" i="4"/>
  <c r="P19" i="4" s="1"/>
  <c r="AJ19" i="4"/>
  <c r="AJ24" i="4" s="1"/>
  <c r="AI19" i="4"/>
  <c r="H15" i="4"/>
  <c r="Q8" i="4"/>
  <c r="AH2" i="4"/>
  <c r="AB2" i="4" s="1"/>
  <c r="AI18" i="4" l="1"/>
  <c r="M28" i="4"/>
  <c r="M25" i="4"/>
  <c r="Q25" i="4" s="1"/>
  <c r="Q26" i="4"/>
  <c r="J27" i="4"/>
  <c r="N5" i="4" l="1"/>
  <c r="M26" i="4"/>
  <c r="M27" i="4" s="1"/>
  <c r="Q27" i="4" s="1"/>
  <c r="Q28" i="4" s="1"/>
  <c r="T5" i="4" s="1"/>
  <c r="Z5" i="4" l="1"/>
  <c r="AH24" i="1" l="1"/>
  <c r="AI24" i="1" s="1"/>
  <c r="Q45" i="3" l="1"/>
  <c r="Q44" i="3"/>
  <c r="AK23" i="1"/>
  <c r="P23" i="1" s="1"/>
  <c r="AK22" i="1"/>
  <c r="AK21" i="1"/>
  <c r="P21" i="1" s="1"/>
  <c r="AK20" i="1"/>
  <c r="AK19" i="1"/>
  <c r="P19" i="1" s="1"/>
  <c r="P22" i="1"/>
  <c r="P20" i="1"/>
  <c r="AI20" i="1"/>
  <c r="AI21" i="1"/>
  <c r="AI22" i="1"/>
  <c r="AI23" i="1"/>
  <c r="AI19" i="1"/>
  <c r="AI18" i="1" l="1"/>
  <c r="J25" i="1"/>
  <c r="J26" i="1" s="1"/>
  <c r="J27" i="1" l="1"/>
  <c r="M26" i="1" s="1"/>
  <c r="P23" i="3"/>
  <c r="P22" i="3"/>
  <c r="H19" i="3"/>
  <c r="H21" i="3"/>
  <c r="P21" i="3"/>
  <c r="P20" i="3"/>
  <c r="H23" i="3"/>
  <c r="H22" i="3"/>
  <c r="H20" i="3"/>
  <c r="AJ22" i="1"/>
  <c r="AJ21" i="1"/>
  <c r="AJ20" i="1"/>
  <c r="AJ19" i="1"/>
  <c r="AJ23" i="1" l="1"/>
  <c r="AJ24" i="1" l="1"/>
  <c r="N19" i="3"/>
  <c r="N20" i="3"/>
  <c r="N21" i="3"/>
  <c r="N22" i="3"/>
  <c r="N23" i="3"/>
  <c r="Q10" i="3"/>
  <c r="Q11" i="3"/>
  <c r="B57" i="3"/>
  <c r="B56" i="3"/>
  <c r="B55" i="3"/>
  <c r="B54" i="3"/>
  <c r="B5" i="3" l="1"/>
  <c r="U53" i="3"/>
  <c r="U52" i="3"/>
  <c r="U18" i="3"/>
  <c r="N57" i="3"/>
  <c r="K57" i="3"/>
  <c r="J57" i="3"/>
  <c r="H57" i="3"/>
  <c r="C57" i="3"/>
  <c r="N56" i="3"/>
  <c r="K56" i="3"/>
  <c r="J56" i="3"/>
  <c r="H56" i="3"/>
  <c r="C56" i="3"/>
  <c r="N55" i="3"/>
  <c r="K55" i="3"/>
  <c r="J55" i="3"/>
  <c r="H55" i="3"/>
  <c r="C55" i="3"/>
  <c r="N54" i="3"/>
  <c r="K54" i="3"/>
  <c r="J54" i="3"/>
  <c r="H54" i="3"/>
  <c r="C54" i="3"/>
  <c r="N53" i="3"/>
  <c r="K53" i="3"/>
  <c r="J53" i="3"/>
  <c r="H53" i="3"/>
  <c r="C53" i="3"/>
  <c r="B53" i="3"/>
  <c r="J62" i="3"/>
  <c r="W58" i="3"/>
  <c r="W57" i="3"/>
  <c r="AB55" i="3"/>
  <c r="U55" i="3"/>
  <c r="Q46" i="3"/>
  <c r="Z43" i="3"/>
  <c r="Q43" i="3"/>
  <c r="E49" i="3"/>
  <c r="B49" i="3"/>
  <c r="B46" i="3"/>
  <c r="B44" i="3"/>
  <c r="I42" i="3"/>
  <c r="G42" i="3"/>
  <c r="B42" i="3"/>
  <c r="C5" i="3"/>
  <c r="C39" i="3"/>
  <c r="B39" i="3"/>
  <c r="W24" i="3"/>
  <c r="W23" i="3"/>
  <c r="U21" i="3"/>
  <c r="AB21" i="3"/>
  <c r="U19" i="3"/>
  <c r="Q12" i="3"/>
  <c r="Z9" i="3"/>
  <c r="Q9" i="3"/>
  <c r="J28" i="3"/>
  <c r="K23" i="3"/>
  <c r="K22" i="3"/>
  <c r="K21" i="3"/>
  <c r="K20" i="3"/>
  <c r="K19" i="3"/>
  <c r="J23" i="3"/>
  <c r="J22" i="3"/>
  <c r="J21" i="3"/>
  <c r="J20" i="3"/>
  <c r="J19" i="3"/>
  <c r="C23" i="3"/>
  <c r="C22" i="3"/>
  <c r="C21" i="3"/>
  <c r="C20" i="3"/>
  <c r="C19" i="3"/>
  <c r="B23" i="3"/>
  <c r="B22" i="3"/>
  <c r="B21" i="3"/>
  <c r="B20" i="3"/>
  <c r="B19" i="3"/>
  <c r="B28" i="3"/>
  <c r="B27" i="3"/>
  <c r="B26" i="3"/>
  <c r="B25" i="3"/>
  <c r="E15" i="3"/>
  <c r="B15" i="3"/>
  <c r="B12" i="3"/>
  <c r="B10" i="3"/>
  <c r="I8" i="3"/>
  <c r="G8" i="3"/>
  <c r="B8" i="3"/>
  <c r="Q8" i="1"/>
  <c r="Q8" i="3" s="1"/>
  <c r="Q42" i="3" l="1"/>
  <c r="H15" i="1" l="1"/>
  <c r="H15" i="3" l="1"/>
  <c r="H49" i="3"/>
  <c r="AH2" i="1"/>
  <c r="AB2" i="1" s="1"/>
  <c r="AB2" i="3" l="1"/>
  <c r="AB36" i="3"/>
  <c r="B4" i="2"/>
  <c r="B3" i="2"/>
  <c r="B2" i="2"/>
  <c r="P56" i="3" l="1"/>
  <c r="P54" i="3"/>
  <c r="P55" i="3"/>
  <c r="P57" i="3"/>
  <c r="J25" i="3" l="1"/>
  <c r="J59" i="3"/>
  <c r="J26" i="3" l="1"/>
  <c r="J60" i="3"/>
  <c r="J61" i="3" l="1"/>
  <c r="J27" i="3"/>
  <c r="Q26" i="1" l="1"/>
  <c r="P19" i="3"/>
  <c r="P53" i="3"/>
  <c r="M28" i="1"/>
  <c r="N5" i="1" s="1"/>
  <c r="M25" i="1"/>
  <c r="M59" i="3" s="1"/>
  <c r="M28" i="3" l="1"/>
  <c r="M62" i="3"/>
  <c r="N39" i="3" s="1"/>
  <c r="M27" i="1"/>
  <c r="Q26" i="3"/>
  <c r="Q60" i="3"/>
  <c r="N5" i="3"/>
  <c r="M60" i="3"/>
  <c r="M26" i="3"/>
  <c r="M25" i="3"/>
  <c r="Q25" i="1"/>
  <c r="M27" i="3" l="1"/>
  <c r="Q27" i="1"/>
  <c r="Q28" i="1" s="1"/>
  <c r="M61" i="3"/>
  <c r="Q25" i="3"/>
  <c r="Q59" i="3"/>
  <c r="Q61" i="3" l="1"/>
  <c r="Q27" i="3"/>
  <c r="Q62" i="3"/>
  <c r="T39" i="3" s="1"/>
  <c r="Z39" i="3" s="1"/>
  <c r="Q28" i="3"/>
  <c r="T5" i="1"/>
  <c r="T5" i="3" l="1"/>
  <c r="Z5" i="1"/>
  <c r="Z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panekyo</author>
  </authors>
  <commentList>
    <comment ref="B14" authorId="0" shapeId="0" xr:uid="{85526246-1A51-4ADC-858F-71AECACA99FE}">
      <text>
        <r>
          <rPr>
            <b/>
            <sz val="9"/>
            <color indexed="81"/>
            <rFont val="MS P ゴシック"/>
            <family val="3"/>
            <charset val="128"/>
          </rPr>
          <t>受注金額・回収金額を税抜きで入力して下さい。</t>
        </r>
      </text>
    </comment>
    <comment ref="B18" authorId="0" shapeId="0" xr:uid="{D8106F56-EE08-4F75-9B67-4512E8A20D11}">
      <text>
        <r>
          <rPr>
            <sz val="9"/>
            <color indexed="12"/>
            <rFont val="MS P ゴシック"/>
            <family val="3"/>
            <charset val="128"/>
          </rPr>
          <t>請求日より1ヵ月以上前の月又は,1ヵ月以上前の日付が入ります。</t>
        </r>
      </text>
    </comment>
    <comment ref="Q28" authorId="0" shapeId="0" xr:uid="{73E8623E-E33C-44AF-AF57-64CE5ABE0655}">
      <text>
        <r>
          <rPr>
            <b/>
            <sz val="9"/>
            <color indexed="39"/>
            <rFont val="MS P ゴシック"/>
            <family val="3"/>
            <charset val="128"/>
          </rPr>
          <t>税率見直と表示された場合</t>
        </r>
        <r>
          <rPr>
            <b/>
            <sz val="9"/>
            <color indexed="81"/>
            <rFont val="MS P ゴシック"/>
            <family val="3"/>
            <charset val="128"/>
          </rPr>
          <t xml:space="preserve">
消費税率の種類が</t>
        </r>
        <r>
          <rPr>
            <b/>
            <sz val="9"/>
            <color indexed="10"/>
            <rFont val="MS P ゴシック"/>
            <family val="3"/>
            <charset val="128"/>
          </rPr>
          <t>3種類以上</t>
        </r>
        <r>
          <rPr>
            <b/>
            <sz val="9"/>
            <color indexed="81"/>
            <rFont val="MS P ゴシック"/>
            <family val="3"/>
            <charset val="128"/>
          </rPr>
          <t>の時です。
明細の消費税率を確認し税率を</t>
        </r>
        <r>
          <rPr>
            <b/>
            <sz val="9"/>
            <color indexed="10"/>
            <rFont val="MS P ゴシック"/>
            <family val="3"/>
            <charset val="128"/>
          </rPr>
          <t>２種類</t>
        </r>
        <r>
          <rPr>
            <b/>
            <sz val="9"/>
            <color indexed="81"/>
            <rFont val="MS P ゴシック"/>
            <family val="3"/>
            <charset val="128"/>
          </rPr>
          <t>までに変更して下さい。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panekyo</author>
  </authors>
  <commentList>
    <comment ref="B14" authorId="0" shapeId="0" xr:uid="{A09E9799-2740-4390-977E-1FEB546A9085}">
      <text>
        <r>
          <rPr>
            <b/>
            <sz val="9"/>
            <color indexed="81"/>
            <rFont val="MS P ゴシック"/>
            <family val="3"/>
            <charset val="128"/>
          </rPr>
          <t>受注金額・回収金額を税抜きで入力して下さい。</t>
        </r>
      </text>
    </comment>
    <comment ref="B18" authorId="0" shapeId="0" xr:uid="{2DB1A021-2180-41DA-861C-676DA73E3838}">
      <text>
        <r>
          <rPr>
            <sz val="9"/>
            <color indexed="12"/>
            <rFont val="MS P ゴシック"/>
            <family val="3"/>
            <charset val="128"/>
          </rPr>
          <t>請求日より1ヵ月以上前の月又は,1ヵ月以上前の日付が入ります。</t>
        </r>
      </text>
    </comment>
    <comment ref="Q28" authorId="0" shapeId="0" xr:uid="{13B1F833-5668-45F5-BF9E-0CCBAECEEB3B}">
      <text>
        <r>
          <rPr>
            <b/>
            <sz val="9"/>
            <color indexed="39"/>
            <rFont val="MS P ゴシック"/>
            <family val="3"/>
            <charset val="128"/>
          </rPr>
          <t>税率見直と表示された場合</t>
        </r>
        <r>
          <rPr>
            <b/>
            <sz val="9"/>
            <color indexed="81"/>
            <rFont val="MS P ゴシック"/>
            <family val="3"/>
            <charset val="128"/>
          </rPr>
          <t xml:space="preserve">
消費税率の種類が</t>
        </r>
        <r>
          <rPr>
            <b/>
            <sz val="9"/>
            <color indexed="10"/>
            <rFont val="MS P ゴシック"/>
            <family val="3"/>
            <charset val="128"/>
          </rPr>
          <t>3種類以上</t>
        </r>
        <r>
          <rPr>
            <b/>
            <sz val="9"/>
            <color indexed="81"/>
            <rFont val="MS P ゴシック"/>
            <family val="3"/>
            <charset val="128"/>
          </rPr>
          <t>の時です。
明細の消費税率を確認し税率を</t>
        </r>
        <r>
          <rPr>
            <b/>
            <sz val="9"/>
            <color indexed="10"/>
            <rFont val="MS P ゴシック"/>
            <family val="3"/>
            <charset val="128"/>
          </rPr>
          <t>２種類</t>
        </r>
        <r>
          <rPr>
            <b/>
            <sz val="9"/>
            <color indexed="81"/>
            <rFont val="MS P ゴシック"/>
            <family val="3"/>
            <charset val="128"/>
          </rPr>
          <t>までに変更して下さい。</t>
        </r>
      </text>
    </comment>
  </commentList>
</comments>
</file>

<file path=xl/sharedStrings.xml><?xml version="1.0" encoding="utf-8"?>
<sst xmlns="http://schemas.openxmlformats.org/spreadsheetml/2006/main" count="205" uniqueCount="90">
  <si>
    <t>請求日</t>
  </si>
  <si>
    <t>工事コード</t>
  </si>
  <si>
    <t>発注No</t>
  </si>
  <si>
    <t>請求者名</t>
  </si>
  <si>
    <t>請求内容</t>
  </si>
  <si>
    <t>数量</t>
  </si>
  <si>
    <t>単位</t>
  </si>
  <si>
    <t>単価</t>
  </si>
  <si>
    <t>金額</t>
  </si>
  <si>
    <t>会社名</t>
  </si>
  <si>
    <t>代表者名</t>
  </si>
  <si>
    <t>税率</t>
    <rPh sb="0" eb="2">
      <t>ゼイリツ</t>
    </rPh>
    <phoneticPr fontId="2"/>
  </si>
  <si>
    <t>現場名（施工物件名）</t>
    <rPh sb="0" eb="2">
      <t>ゲンバ</t>
    </rPh>
    <rPh sb="2" eb="3">
      <t>メイ</t>
    </rPh>
    <rPh sb="4" eb="6">
      <t>セコウ</t>
    </rPh>
    <rPh sb="6" eb="8">
      <t>ブッケン</t>
    </rPh>
    <rPh sb="8" eb="9">
      <t>メイ</t>
    </rPh>
    <phoneticPr fontId="2"/>
  </si>
  <si>
    <t>請求者CD</t>
    <phoneticPr fontId="2"/>
  </si>
  <si>
    <t>当月出来高</t>
    <rPh sb="0" eb="2">
      <t>トウゲツ</t>
    </rPh>
    <rPh sb="2" eb="5">
      <t>デキダカ</t>
    </rPh>
    <phoneticPr fontId="2"/>
  </si>
  <si>
    <t>当月請求金額（税込）</t>
    <rPh sb="0" eb="2">
      <t>トウゲツ</t>
    </rPh>
    <rPh sb="2" eb="6">
      <t>セイキュウキンガク</t>
    </rPh>
    <rPh sb="7" eb="9">
      <t>ゼイコ</t>
    </rPh>
    <phoneticPr fontId="2"/>
  </si>
  <si>
    <t>伝票No</t>
    <rPh sb="0" eb="2">
      <t>デンピョウ</t>
    </rPh>
    <phoneticPr fontId="2"/>
  </si>
  <si>
    <t>合計</t>
    <rPh sb="0" eb="2">
      <t>ゴウケイ</t>
    </rPh>
    <phoneticPr fontId="2"/>
  </si>
  <si>
    <t>備考欄</t>
    <rPh sb="0" eb="2">
      <t>ビコウ</t>
    </rPh>
    <rPh sb="2" eb="3">
      <t>ラン</t>
    </rPh>
    <phoneticPr fontId="2"/>
  </si>
  <si>
    <t>取引金額</t>
    <rPh sb="0" eb="2">
      <t>トリヒキ</t>
    </rPh>
    <rPh sb="2" eb="4">
      <t>キンガク</t>
    </rPh>
    <phoneticPr fontId="2"/>
  </si>
  <si>
    <t>郵便番号</t>
    <rPh sb="0" eb="2">
      <t>ユウビン</t>
    </rPh>
    <rPh sb="2" eb="4">
      <t>バンゴウ</t>
    </rPh>
    <phoneticPr fontId="2"/>
  </si>
  <si>
    <t>電話番号</t>
    <rPh sb="0" eb="2">
      <t>デンワ</t>
    </rPh>
    <rPh sb="2" eb="4">
      <t>バンゴウ</t>
    </rPh>
    <phoneticPr fontId="2"/>
  </si>
  <si>
    <t>請求者情報</t>
    <rPh sb="0" eb="2">
      <t>セイキュウ</t>
    </rPh>
    <rPh sb="2" eb="3">
      <t>シャ</t>
    </rPh>
    <rPh sb="3" eb="5">
      <t>ジョウホウ</t>
    </rPh>
    <phoneticPr fontId="2"/>
  </si>
  <si>
    <t>請求明細　</t>
    <rPh sb="0" eb="2">
      <t>セイキュウ</t>
    </rPh>
    <rPh sb="2" eb="4">
      <t>メイサイ</t>
    </rPh>
    <phoneticPr fontId="2"/>
  </si>
  <si>
    <t>口座
名義</t>
    <rPh sb="0" eb="2">
      <t>コウザ</t>
    </rPh>
    <rPh sb="3" eb="5">
      <t>メイギ</t>
    </rPh>
    <phoneticPr fontId="2"/>
  </si>
  <si>
    <t>印</t>
    <rPh sb="0" eb="1">
      <t>イン</t>
    </rPh>
    <phoneticPr fontId="2"/>
  </si>
  <si>
    <t>締め月</t>
    <rPh sb="0" eb="1">
      <t>シ</t>
    </rPh>
    <rPh sb="2" eb="3">
      <t>ツキ</t>
    </rPh>
    <phoneticPr fontId="19"/>
  </si>
  <si>
    <t>※日付欄及び請求内容は入力必須
　１カ月分をまとめて請求する場合は日付欄に「○月分」と入力する</t>
    <rPh sb="4" eb="5">
      <t>オヨ</t>
    </rPh>
    <rPh sb="6" eb="8">
      <t>セイキュウ</t>
    </rPh>
    <rPh sb="8" eb="10">
      <t>ナイヨウ</t>
    </rPh>
    <rPh sb="11" eb="13">
      <t>ニュウリョク</t>
    </rPh>
    <rPh sb="13" eb="15">
      <t>ヒッス</t>
    </rPh>
    <rPh sb="19" eb="20">
      <t>ゲツ</t>
    </rPh>
    <rPh sb="20" eb="21">
      <t>ブン</t>
    </rPh>
    <rPh sb="33" eb="35">
      <t>ヒヅケ</t>
    </rPh>
    <rPh sb="35" eb="36">
      <t>ラン</t>
    </rPh>
    <phoneticPr fontId="2"/>
  </si>
  <si>
    <t>貴社取引銀行情報</t>
    <rPh sb="6" eb="8">
      <t>ジョウホウ</t>
    </rPh>
    <phoneticPr fontId="2"/>
  </si>
  <si>
    <t>ＧＣ名</t>
  </si>
  <si>
    <t>ＧＣ名</t>
    <rPh sb="2" eb="3">
      <t>メイ</t>
    </rPh>
    <phoneticPr fontId="2"/>
  </si>
  <si>
    <t>銀行</t>
    <rPh sb="0" eb="2">
      <t>ギンコウ</t>
    </rPh>
    <phoneticPr fontId="2"/>
  </si>
  <si>
    <t>支店</t>
    <rPh sb="0" eb="2">
      <t>シテン</t>
    </rPh>
    <phoneticPr fontId="2"/>
  </si>
  <si>
    <t>口座番号</t>
    <rPh sb="0" eb="2">
      <t>コウザ</t>
    </rPh>
    <rPh sb="2" eb="4">
      <t>バンゴウ</t>
    </rPh>
    <phoneticPr fontId="2"/>
  </si>
  <si>
    <t>口座種類</t>
    <rPh sb="0" eb="2">
      <t>コウザ</t>
    </rPh>
    <rPh sb="2" eb="4">
      <t>シュルイ</t>
    </rPh>
    <phoneticPr fontId="2"/>
  </si>
  <si>
    <t>支払指定口座情報</t>
    <rPh sb="0" eb="2">
      <t>シハライ</t>
    </rPh>
    <rPh sb="2" eb="4">
      <t>シテイ</t>
    </rPh>
    <rPh sb="4" eb="6">
      <t>コウザ</t>
    </rPh>
    <rPh sb="6" eb="8">
      <t>ジョウホウ</t>
    </rPh>
    <phoneticPr fontId="2"/>
  </si>
  <si>
    <t>住　所</t>
    <rPh sb="0" eb="1">
      <t>ジュウ</t>
    </rPh>
    <rPh sb="2" eb="3">
      <t>ショ</t>
    </rPh>
    <phoneticPr fontId="2"/>
  </si>
  <si>
    <t>現場名（施工物件名）</t>
  </si>
  <si>
    <t>郵便番号</t>
  </si>
  <si>
    <t>電話番号</t>
  </si>
  <si>
    <t>備考欄</t>
  </si>
  <si>
    <t>税率</t>
  </si>
  <si>
    <t>取引金額</t>
  </si>
  <si>
    <t>消費税</t>
  </si>
  <si>
    <t>消費税相当額</t>
    <rPh sb="0" eb="3">
      <t>ショウヒゼイ</t>
    </rPh>
    <rPh sb="3" eb="5">
      <t>ソウトウ</t>
    </rPh>
    <rPh sb="5" eb="6">
      <t>ガク</t>
    </rPh>
    <phoneticPr fontId="2"/>
  </si>
  <si>
    <t>消費税相当</t>
    <rPh sb="0" eb="3">
      <t>ショウヒゼイ</t>
    </rPh>
    <rPh sb="3" eb="5">
      <t>ソウトウ</t>
    </rPh>
    <phoneticPr fontId="2"/>
  </si>
  <si>
    <t>免税事業者・未登録事業者</t>
    <rPh sb="0" eb="2">
      <t>メンゼイ</t>
    </rPh>
    <rPh sb="2" eb="5">
      <t>ジギョウシャ</t>
    </rPh>
    <rPh sb="6" eb="9">
      <t>ミトウロク</t>
    </rPh>
    <rPh sb="9" eb="12">
      <t>ジギョウシャ</t>
    </rPh>
    <phoneticPr fontId="2"/>
  </si>
  <si>
    <t>施工請求書（控）</t>
    <rPh sb="6" eb="7">
      <t>ヒカ</t>
    </rPh>
    <phoneticPr fontId="2"/>
  </si>
  <si>
    <t>印不要</t>
    <rPh sb="1" eb="3">
      <t>フヨウ</t>
    </rPh>
    <phoneticPr fontId="2"/>
  </si>
  <si>
    <t>当月請求金額（込）</t>
    <rPh sb="0" eb="2">
      <t>トウゲツ</t>
    </rPh>
    <rPh sb="2" eb="6">
      <t>セイキュウキンガク</t>
    </rPh>
    <rPh sb="7" eb="8">
      <t>コミ</t>
    </rPh>
    <phoneticPr fontId="2"/>
  </si>
  <si>
    <t>小数処理</t>
    <rPh sb="0" eb="2">
      <t>ショウスウ</t>
    </rPh>
    <rPh sb="2" eb="4">
      <t>ショリ</t>
    </rPh>
    <phoneticPr fontId="2"/>
  </si>
  <si>
    <t>会 社 名</t>
    <phoneticPr fontId="2"/>
  </si>
  <si>
    <t>住　　所</t>
    <rPh sb="0" eb="1">
      <t>ジュウ</t>
    </rPh>
    <rPh sb="3" eb="4">
      <t>ショ</t>
    </rPh>
    <phoneticPr fontId="2"/>
  </si>
  <si>
    <t>貴社自由使用欄</t>
    <rPh sb="0" eb="2">
      <t>キシャ</t>
    </rPh>
    <rPh sb="2" eb="4">
      <t>ジユウ</t>
    </rPh>
    <rPh sb="4" eb="6">
      <t>シヨウ</t>
    </rPh>
    <rPh sb="6" eb="7">
      <t>ラン</t>
    </rPh>
    <phoneticPr fontId="2"/>
  </si>
  <si>
    <t>請求明細の必須入力項目</t>
    <rPh sb="0" eb="2">
      <t>セイキュウ</t>
    </rPh>
    <rPh sb="2" eb="4">
      <t>メイサイ</t>
    </rPh>
    <rPh sb="5" eb="7">
      <t>ヒッス</t>
    </rPh>
    <rPh sb="7" eb="9">
      <t>ニュウリョク</t>
    </rPh>
    <rPh sb="9" eb="11">
      <t>コウモク</t>
    </rPh>
    <phoneticPr fontId="2"/>
  </si>
  <si>
    <t>上記の項目が全て入力されないと金額は表示されません</t>
    <rPh sb="0" eb="2">
      <t>ジョウキ</t>
    </rPh>
    <rPh sb="3" eb="5">
      <t>コウモク</t>
    </rPh>
    <rPh sb="6" eb="7">
      <t>スベ</t>
    </rPh>
    <rPh sb="8" eb="10">
      <t>ニュウリョク</t>
    </rPh>
    <rPh sb="15" eb="17">
      <t>キンガク</t>
    </rPh>
    <rPh sb="18" eb="20">
      <t>ヒョウジ</t>
    </rPh>
    <phoneticPr fontId="2"/>
  </si>
  <si>
    <t>※消費税率を入力しないと消費税が対象外となりますので消費税は計算されません。</t>
    <rPh sb="1" eb="4">
      <t>ショウヒゼイ</t>
    </rPh>
    <rPh sb="4" eb="5">
      <t>リツ</t>
    </rPh>
    <rPh sb="6" eb="8">
      <t>ニュウリョク</t>
    </rPh>
    <rPh sb="12" eb="15">
      <t>ショウヒゼイ</t>
    </rPh>
    <rPh sb="16" eb="19">
      <t>タイショウガイ</t>
    </rPh>
    <rPh sb="26" eb="29">
      <t>ショウヒゼイ</t>
    </rPh>
    <rPh sb="30" eb="32">
      <t>ケイサン</t>
    </rPh>
    <phoneticPr fontId="2"/>
  </si>
  <si>
    <t>②請求内容</t>
    <rPh sb="1" eb="3">
      <t>セイキュウ</t>
    </rPh>
    <rPh sb="3" eb="5">
      <t>ナイヨウ</t>
    </rPh>
    <phoneticPr fontId="2"/>
  </si>
  <si>
    <t>受注金額(税抜)</t>
    <rPh sb="0" eb="2">
      <t>ジュチュウ</t>
    </rPh>
    <rPh sb="2" eb="4">
      <t>キンガク</t>
    </rPh>
    <rPh sb="5" eb="7">
      <t>ゼイヌキ</t>
    </rPh>
    <phoneticPr fontId="2"/>
  </si>
  <si>
    <t>前月迄の回収金額</t>
    <rPh sb="0" eb="2">
      <t>ゼンゲツ</t>
    </rPh>
    <rPh sb="2" eb="3">
      <t>マデ</t>
    </rPh>
    <rPh sb="4" eb="6">
      <t>カイシュウ</t>
    </rPh>
    <rPh sb="6" eb="8">
      <t>キンガク</t>
    </rPh>
    <phoneticPr fontId="2"/>
  </si>
  <si>
    <t>受注残高(税抜)</t>
    <rPh sb="0" eb="2">
      <t>ジュチュウ</t>
    </rPh>
    <rPh sb="2" eb="4">
      <t>ザンダカ</t>
    </rPh>
    <rPh sb="5" eb="7">
      <t>ゼイヌ</t>
    </rPh>
    <phoneticPr fontId="2"/>
  </si>
  <si>
    <t>発注金額(税抜)</t>
    <rPh sb="0" eb="2">
      <t>ハッチュウ</t>
    </rPh>
    <rPh sb="2" eb="4">
      <t>キンガク</t>
    </rPh>
    <phoneticPr fontId="2"/>
  </si>
  <si>
    <t>前月迄の支払金額</t>
    <rPh sb="0" eb="2">
      <t>ゼンゲツ</t>
    </rPh>
    <rPh sb="2" eb="3">
      <t>マデ</t>
    </rPh>
    <rPh sb="4" eb="6">
      <t>シハライ</t>
    </rPh>
    <rPh sb="6" eb="8">
      <t>キンガク</t>
    </rPh>
    <phoneticPr fontId="2"/>
  </si>
  <si>
    <t>発注納入残高(税抜)</t>
    <rPh sb="0" eb="4">
      <t>ハッチュウノウニュウ</t>
    </rPh>
    <rPh sb="4" eb="6">
      <t>ザンダカ</t>
    </rPh>
    <rPh sb="7" eb="9">
      <t>ゼイヌ</t>
    </rPh>
    <phoneticPr fontId="2"/>
  </si>
  <si>
    <t>※法人の場合は社印・個人事業者の場合は代表者の印を押印して下さい。</t>
  </si>
  <si>
    <t>基の取引日</t>
    <rPh sb="0" eb="1">
      <t>モト</t>
    </rPh>
    <rPh sb="2" eb="5">
      <t>トリヒキビ</t>
    </rPh>
    <phoneticPr fontId="2"/>
  </si>
  <si>
    <t>03-3945-2312</t>
    <phoneticPr fontId="2"/>
  </si>
  <si>
    <t>神奈川県横浜市〇〇町5-6-9</t>
    <rPh sb="0" eb="4">
      <t>カナガワケン</t>
    </rPh>
    <rPh sb="4" eb="7">
      <t>ヨコハマシ</t>
    </rPh>
    <rPh sb="9" eb="10">
      <t>チョウ</t>
    </rPh>
    <phoneticPr fontId="2"/>
  </si>
  <si>
    <t>□□第一ビル5階　504号</t>
    <rPh sb="2" eb="4">
      <t>ダイイチ</t>
    </rPh>
    <rPh sb="7" eb="8">
      <t>カイ</t>
    </rPh>
    <rPh sb="12" eb="13">
      <t>ゴウ</t>
    </rPh>
    <phoneticPr fontId="2"/>
  </si>
  <si>
    <t>山田　太郎</t>
    <phoneticPr fontId="2"/>
  </si>
  <si>
    <t>山田工務店</t>
    <rPh sb="0" eb="2">
      <t>ヤマダ</t>
    </rPh>
    <rPh sb="2" eb="5">
      <t>コウムテン</t>
    </rPh>
    <phoneticPr fontId="2"/>
  </si>
  <si>
    <t>山田工務店　代表　山田太郎</t>
    <rPh sb="0" eb="2">
      <t>ヤマダ</t>
    </rPh>
    <rPh sb="2" eb="5">
      <t>コウムテン</t>
    </rPh>
    <rPh sb="6" eb="8">
      <t>ダイヒョウ</t>
    </rPh>
    <rPh sb="9" eb="11">
      <t>ヤマダ</t>
    </rPh>
    <rPh sb="11" eb="13">
      <t>タロウ</t>
    </rPh>
    <phoneticPr fontId="2"/>
  </si>
  <si>
    <t>ﾔﾏﾀﾞｺｳﾑﾃﾝ ﾀﾞｲﾋｮｳ ﾔﾏﾀﾞ ﾀﾛｳ</t>
    <phoneticPr fontId="2"/>
  </si>
  <si>
    <t>静岡</t>
    <rPh sb="0" eb="2">
      <t>シズオカ</t>
    </rPh>
    <phoneticPr fontId="2"/>
  </si>
  <si>
    <t>浜松</t>
    <rPh sb="0" eb="2">
      <t>ハママツ</t>
    </rPh>
    <phoneticPr fontId="2"/>
  </si>
  <si>
    <t>〇〇マンション</t>
    <phoneticPr fontId="2"/>
  </si>
  <si>
    <t>□△〇建設株式会社</t>
    <rPh sb="3" eb="5">
      <t>ケンセツ</t>
    </rPh>
    <rPh sb="5" eb="7">
      <t>カブシキ</t>
    </rPh>
    <rPh sb="7" eb="9">
      <t>カイシャ</t>
    </rPh>
    <phoneticPr fontId="2"/>
  </si>
  <si>
    <t>1236542</t>
    <phoneticPr fontId="2"/>
  </si>
  <si>
    <t>①基の取引日→返金等があった対象の日又は月　例：８月</t>
    <rPh sb="1" eb="2">
      <t>モト</t>
    </rPh>
    <rPh sb="3" eb="6">
      <t>トリヒキビ</t>
    </rPh>
    <rPh sb="7" eb="9">
      <t>ヘンキン</t>
    </rPh>
    <rPh sb="9" eb="10">
      <t>トウ</t>
    </rPh>
    <rPh sb="14" eb="16">
      <t>タイショウ</t>
    </rPh>
    <rPh sb="17" eb="18">
      <t>ヒ</t>
    </rPh>
    <rPh sb="18" eb="19">
      <t>マタ</t>
    </rPh>
    <rPh sb="20" eb="21">
      <t>ツキ</t>
    </rPh>
    <rPh sb="22" eb="23">
      <t>レイ</t>
    </rPh>
    <rPh sb="25" eb="26">
      <t>ガツ</t>
    </rPh>
    <phoneticPr fontId="2"/>
  </si>
  <si>
    <t>③数量　　　→必ずマイナスで入力して下さい。小数点以下がある場合には小数点第2位を四捨五入</t>
    <rPh sb="1" eb="3">
      <t>スウリョウ</t>
    </rPh>
    <rPh sb="7" eb="8">
      <t>カナラ</t>
    </rPh>
    <rPh sb="14" eb="16">
      <t>ニュウリョク</t>
    </rPh>
    <rPh sb="18" eb="19">
      <t>クダ</t>
    </rPh>
    <rPh sb="22" eb="25">
      <t>ショウスウテン</t>
    </rPh>
    <rPh sb="25" eb="27">
      <t>イカ</t>
    </rPh>
    <rPh sb="30" eb="32">
      <t>バアイ</t>
    </rPh>
    <rPh sb="34" eb="37">
      <t>ショウスウテン</t>
    </rPh>
    <rPh sb="37" eb="38">
      <t>ダイ</t>
    </rPh>
    <rPh sb="39" eb="40">
      <t>イ</t>
    </rPh>
    <rPh sb="41" eb="45">
      <t>シシャゴニュウ</t>
    </rPh>
    <phoneticPr fontId="2"/>
  </si>
  <si>
    <t>④単価　　　→整数で入れて下さい</t>
    <rPh sb="1" eb="3">
      <t>タンカ</t>
    </rPh>
    <rPh sb="7" eb="9">
      <t>セイスウ</t>
    </rPh>
    <rPh sb="10" eb="11">
      <t>イ</t>
    </rPh>
    <rPh sb="13" eb="14">
      <t>クダ</t>
    </rPh>
    <phoneticPr fontId="2"/>
  </si>
  <si>
    <t>人</t>
    <rPh sb="0" eb="1">
      <t>ニン</t>
    </rPh>
    <phoneticPr fontId="2"/>
  </si>
  <si>
    <t>手間</t>
    <rPh sb="0" eb="2">
      <t>テマ</t>
    </rPh>
    <phoneticPr fontId="2"/>
  </si>
  <si>
    <t>手直し代</t>
    <rPh sb="0" eb="2">
      <t>テナオ</t>
    </rPh>
    <rPh sb="3" eb="4">
      <t>ダイ</t>
    </rPh>
    <phoneticPr fontId="2"/>
  </si>
  <si>
    <t>※請求明細の必須入力項目</t>
    <rPh sb="1" eb="3">
      <t>セイキュウ</t>
    </rPh>
    <rPh sb="3" eb="5">
      <t>メイサイ</t>
    </rPh>
    <rPh sb="6" eb="8">
      <t>ヒッス</t>
    </rPh>
    <rPh sb="8" eb="10">
      <t>ニュウリョク</t>
    </rPh>
    <rPh sb="10" eb="12">
      <t>コウモク</t>
    </rPh>
    <phoneticPr fontId="2"/>
  </si>
  <si>
    <t>①基の取引日→返金等があった対象の日又は月</t>
    <rPh sb="1" eb="2">
      <t>モト</t>
    </rPh>
    <rPh sb="3" eb="6">
      <t>トリヒキビ</t>
    </rPh>
    <rPh sb="7" eb="9">
      <t>ヘンキン</t>
    </rPh>
    <rPh sb="9" eb="10">
      <t>トウ</t>
    </rPh>
    <rPh sb="14" eb="16">
      <t>タイショウ</t>
    </rPh>
    <rPh sb="17" eb="18">
      <t>ヒ</t>
    </rPh>
    <rPh sb="18" eb="19">
      <t>マタ</t>
    </rPh>
    <rPh sb="20" eb="21">
      <t>ツキ</t>
    </rPh>
    <phoneticPr fontId="2"/>
  </si>
  <si>
    <t>④単価　　　→整数で入力して下さい。（マイナスは入りません）</t>
    <rPh sb="1" eb="3">
      <t>タンカ</t>
    </rPh>
    <rPh sb="7" eb="9">
      <t>セイスウ</t>
    </rPh>
    <rPh sb="10" eb="12">
      <t>ニュウリョク</t>
    </rPh>
    <rPh sb="14" eb="15">
      <t>クダ</t>
    </rPh>
    <rPh sb="24" eb="25">
      <t>ハイ</t>
    </rPh>
    <phoneticPr fontId="2"/>
  </si>
  <si>
    <t>施工工事管理表（返還）</t>
    <rPh sb="0" eb="2">
      <t>セコウ</t>
    </rPh>
    <rPh sb="2" eb="4">
      <t>コウジ</t>
    </rPh>
    <rPh sb="4" eb="7">
      <t>カンリヒョウ</t>
    </rPh>
    <rPh sb="8" eb="10">
      <t>ヘンカン</t>
    </rPh>
    <phoneticPr fontId="2"/>
  </si>
  <si>
    <t>施工請求書（返還）</t>
    <rPh sb="0" eb="2">
      <t>セコウ</t>
    </rPh>
    <rPh sb="6" eb="8">
      <t>ヘンカン</t>
    </rPh>
    <phoneticPr fontId="2"/>
  </si>
  <si>
    <t>返還　施工請求書（控）</t>
    <rPh sb="0" eb="2">
      <t>ヘンカン</t>
    </rPh>
    <rPh sb="9" eb="10">
      <t>ヒカ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</si>
</sst>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General\%"/>
    <numFmt numFmtId="177" formatCode="General\%&quot;対&quot;&quot;象&quot;"/>
    <numFmt numFmtId="178" formatCode="\T\ 0\-000\-000\-000\-000"/>
    <numFmt numFmtId="179" formatCode="00\-0000"/>
    <numFmt numFmtId="180" formatCode="#,##0.000;[Red]\-#,##0.000"/>
    <numFmt numFmtId="181" formatCode="#,##0;[Red]\▲#,##0"/>
    <numFmt numFmtId="182" formatCode="#,##0.0;[Red]\▲#,##0.0"/>
    <numFmt numFmtId="183" formatCode="#,##0.0;\-#,##0.0"/>
    <numFmt numFmtId="184" formatCode="yy/mm/dd"/>
    <numFmt numFmtId="185" formatCode="&quot;〒&quot;\ 000\-0000"/>
    <numFmt numFmtId="186" formatCode="0000\-000"/>
    <numFmt numFmtId="187" formatCode="0000000"/>
    <numFmt numFmtId="188" formatCode="0000"/>
  </numFmts>
  <fonts count="40">
    <font>
      <sz val="11"/>
      <color theme="1"/>
      <name val="ＭＳ ゴシック"/>
      <family val="2"/>
      <charset val="128"/>
    </font>
    <font>
      <sz val="11"/>
      <color theme="1"/>
      <name val="ＭＳ ゴシック"/>
      <family val="2"/>
      <charset val="128"/>
    </font>
    <font>
      <sz val="6"/>
      <name val="ＭＳ ゴシック"/>
      <family val="2"/>
      <charset val="128"/>
    </font>
    <font>
      <b/>
      <sz val="11"/>
      <color rgb="FF000000"/>
      <name val="ＭＳ Ｐゴシック"/>
      <family val="3"/>
      <charset val="128"/>
    </font>
    <font>
      <sz val="11"/>
      <color rgb="FF000000"/>
      <name val="ＭＳ Ｐゴシック"/>
      <family val="3"/>
      <charset val="128"/>
    </font>
    <font>
      <sz val="9"/>
      <color rgb="FF000000"/>
      <name val="ＭＳ Ｐゴシック"/>
      <family val="3"/>
      <charset val="128"/>
    </font>
    <font>
      <sz val="11"/>
      <color theme="1"/>
      <name val="ＭＳ Ｐゴシック"/>
      <family val="3"/>
      <charset val="128"/>
    </font>
    <font>
      <sz val="10"/>
      <color rgb="FF000000"/>
      <name val="ＭＳ Ｐゴシック"/>
      <family val="3"/>
      <charset val="128"/>
    </font>
    <font>
      <b/>
      <sz val="10"/>
      <color theme="1"/>
      <name val="ＭＳ Ｐゴシック"/>
      <family val="3"/>
      <charset val="128"/>
    </font>
    <font>
      <b/>
      <sz val="14"/>
      <color rgb="FF000000"/>
      <name val="ＭＳ Ｐゴシック"/>
      <family val="3"/>
      <charset val="128"/>
    </font>
    <font>
      <b/>
      <sz val="14"/>
      <color theme="1"/>
      <name val="ＭＳ Ｐゴシック"/>
      <family val="3"/>
      <charset val="128"/>
    </font>
    <font>
      <b/>
      <sz val="12"/>
      <color rgb="FF000000"/>
      <name val="ＭＳ Ｐゴシック"/>
      <family val="3"/>
      <charset val="128"/>
    </font>
    <font>
      <sz val="9"/>
      <color rgb="FF000000"/>
      <name val="MS UI Gothic"/>
      <family val="3"/>
      <charset val="128"/>
    </font>
    <font>
      <sz val="9"/>
      <color theme="1"/>
      <name val="ＭＳ Ｐゴシック"/>
      <family val="3"/>
      <charset val="128"/>
    </font>
    <font>
      <sz val="10"/>
      <color theme="1"/>
      <name val="ＭＳ ゴシック"/>
      <family val="3"/>
      <charset val="128"/>
    </font>
    <font>
      <sz val="10"/>
      <color theme="1"/>
      <name val="ＭＳ Ｐゴシック"/>
      <family val="3"/>
      <charset val="128"/>
    </font>
    <font>
      <sz val="8"/>
      <color theme="1"/>
      <name val="ＭＳ Ｐゴシック"/>
      <family val="3"/>
      <charset val="128"/>
    </font>
    <font>
      <sz val="8"/>
      <color rgb="FFFF0000"/>
      <name val="ＭＳ ゴシック"/>
      <family val="3"/>
      <charset val="128"/>
    </font>
    <font>
      <sz val="9"/>
      <color rgb="FF000000"/>
      <name val="ＭＳ ゴシック"/>
      <family val="3"/>
      <charset val="128"/>
    </font>
    <font>
      <sz val="6"/>
      <name val="ＭＳ 明朝"/>
      <family val="2"/>
      <charset val="128"/>
    </font>
    <font>
      <sz val="12"/>
      <color rgb="FF000000"/>
      <name val="ＭＳ Ｐゴシック"/>
      <family val="3"/>
      <charset val="128"/>
    </font>
    <font>
      <sz val="12"/>
      <color theme="1"/>
      <name val="ＭＳ Ｐゴシック"/>
      <family val="3"/>
      <charset val="128"/>
    </font>
    <font>
      <u/>
      <sz val="11"/>
      <color theme="1"/>
      <name val="ＭＳ Ｐゴシック"/>
      <family val="3"/>
      <charset val="128"/>
    </font>
    <font>
      <sz val="11"/>
      <color theme="1"/>
      <name val="ＭＳ ゴシック"/>
      <family val="3"/>
      <charset val="128"/>
    </font>
    <font>
      <sz val="10"/>
      <color theme="2" tint="-0.249977111117893"/>
      <name val="ＭＳ Ｐゴシック"/>
      <family val="3"/>
      <charset val="128"/>
    </font>
    <font>
      <b/>
      <sz val="9"/>
      <color indexed="81"/>
      <name val="MS P ゴシック"/>
      <family val="3"/>
      <charset val="128"/>
    </font>
    <font>
      <b/>
      <sz val="9"/>
      <color indexed="10"/>
      <name val="MS P ゴシック"/>
      <family val="3"/>
      <charset val="128"/>
    </font>
    <font>
      <b/>
      <sz val="9"/>
      <color indexed="39"/>
      <name val="MS P ゴシック"/>
      <family val="3"/>
      <charset val="128"/>
    </font>
    <font>
      <sz val="10"/>
      <color theme="0" tint="-0.34998626667073579"/>
      <name val="ＭＳ Ｐゴシック"/>
      <family val="3"/>
      <charset val="128"/>
    </font>
    <font>
      <sz val="8"/>
      <color rgb="FFFF0000"/>
      <name val="ＭＳ Ｐゴシック"/>
      <family val="3"/>
      <charset val="128"/>
    </font>
    <font>
      <sz val="9"/>
      <color theme="1"/>
      <name val="ＭＳ ゴシック"/>
      <family val="3"/>
      <charset val="128"/>
    </font>
    <font>
      <sz val="10"/>
      <color rgb="FF000000"/>
      <name val="ＭＳ ゴシック"/>
      <family val="3"/>
      <charset val="128"/>
    </font>
    <font>
      <sz val="10.5"/>
      <color rgb="FF000000"/>
      <name val="ＭＳ Ｐゴシック"/>
      <family val="3"/>
      <charset val="128"/>
    </font>
    <font>
      <sz val="10"/>
      <color rgb="FF0000FF"/>
      <name val="ＭＳ Ｐゴシック"/>
      <family val="3"/>
      <charset val="128"/>
    </font>
    <font>
      <sz val="9"/>
      <color theme="1"/>
      <name val="ＭＳ ゴシック"/>
      <family val="2"/>
      <charset val="128"/>
    </font>
    <font>
      <sz val="9"/>
      <color indexed="12"/>
      <name val="MS P ゴシック"/>
      <family val="3"/>
      <charset val="128"/>
    </font>
    <font>
      <sz val="10"/>
      <color rgb="FFFF0000"/>
      <name val="ＭＳ ゴシック"/>
      <family val="3"/>
      <charset val="128"/>
    </font>
    <font>
      <b/>
      <sz val="10"/>
      <color rgb="FFFF0000"/>
      <name val="ＭＳ Ｐゴシック"/>
      <family val="3"/>
      <charset val="128"/>
    </font>
    <font>
      <sz val="10"/>
      <color rgb="FF0000FF"/>
      <name val="ＭＳ ゴシック"/>
      <family val="3"/>
      <charset val="128"/>
    </font>
    <font>
      <b/>
      <sz val="10"/>
      <color rgb="FFFF0000"/>
      <name val="ＭＳ ゴシック"/>
      <family val="3"/>
      <charset val="128"/>
    </font>
  </fonts>
  <fills count="12">
    <fill>
      <patternFill patternType="none"/>
    </fill>
    <fill>
      <patternFill patternType="gray125"/>
    </fill>
    <fill>
      <patternFill patternType="solid">
        <fgColor rgb="FFCCFFFF"/>
        <bgColor rgb="FF000000"/>
      </patternFill>
    </fill>
    <fill>
      <patternFill patternType="solid">
        <fgColor rgb="FFCCFFFF"/>
        <bgColor indexed="64"/>
      </patternFill>
    </fill>
    <fill>
      <patternFill patternType="solid">
        <fgColor theme="0"/>
        <bgColor indexed="64"/>
      </patternFill>
    </fill>
    <fill>
      <patternFill patternType="solid">
        <fgColor theme="0"/>
        <bgColor rgb="FF000000"/>
      </patternFill>
    </fill>
    <fill>
      <patternFill patternType="solid">
        <fgColor theme="5"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rgb="FFFFFF00"/>
        <bgColor indexed="64"/>
      </patternFill>
    </fill>
    <fill>
      <patternFill patternType="solid">
        <fgColor rgb="FF4BD0FF"/>
        <bgColor indexed="64"/>
      </patternFill>
    </fill>
  </fills>
  <borders count="6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right/>
      <top/>
      <bottom style="dashDotDot">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8">
    <xf numFmtId="0" fontId="0" fillId="0" borderId="0" xfId="0">
      <alignment vertical="center"/>
    </xf>
    <xf numFmtId="0" fontId="4" fillId="4" borderId="0" xfId="0" applyFont="1" applyFill="1">
      <alignment vertical="center"/>
    </xf>
    <xf numFmtId="0" fontId="6" fillId="4" borderId="0" xfId="0" applyFont="1" applyFill="1">
      <alignment vertical="center"/>
    </xf>
    <xf numFmtId="0" fontId="5" fillId="4" borderId="3" xfId="0" applyFont="1" applyFill="1" applyBorder="1" applyAlignment="1">
      <alignment horizontal="center" vertical="center"/>
    </xf>
    <xf numFmtId="0" fontId="3" fillId="4" borderId="0" xfId="0" applyFont="1" applyFill="1" applyAlignment="1">
      <alignment horizontal="center" vertical="center"/>
    </xf>
    <xf numFmtId="0" fontId="5" fillId="4" borderId="0" xfId="0" applyFont="1" applyFill="1">
      <alignment vertical="center"/>
    </xf>
    <xf numFmtId="0" fontId="5" fillId="4" borderId="0" xfId="0" applyFont="1" applyFill="1" applyAlignment="1">
      <alignment horizontal="center" vertical="center"/>
    </xf>
    <xf numFmtId="0" fontId="5" fillId="7" borderId="21" xfId="0" applyFont="1" applyFill="1" applyBorder="1" applyAlignment="1">
      <alignment horizontal="center" vertical="center"/>
    </xf>
    <xf numFmtId="0" fontId="13" fillId="4" borderId="0" xfId="0" applyFont="1" applyFill="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16" fillId="4" borderId="0" xfId="0" applyFont="1" applyFill="1" applyAlignment="1">
      <alignment vertical="center" wrapText="1"/>
    </xf>
    <xf numFmtId="0" fontId="7" fillId="4" borderId="0" xfId="0" applyFont="1" applyFill="1" applyAlignment="1">
      <alignment horizontal="center" vertical="center" wrapText="1"/>
    </xf>
    <xf numFmtId="0" fontId="15" fillId="4" borderId="0" xfId="0" applyFont="1" applyFill="1">
      <alignment vertical="center"/>
    </xf>
    <xf numFmtId="0" fontId="13" fillId="4" borderId="0" xfId="0" applyFont="1" applyFill="1" applyAlignment="1">
      <alignment horizontal="left" vertical="center"/>
    </xf>
    <xf numFmtId="0" fontId="7" fillId="4" borderId="0" xfId="0" applyFont="1" applyFill="1" applyAlignment="1">
      <alignment horizontal="left" vertical="center"/>
    </xf>
    <xf numFmtId="0" fontId="4" fillId="2" borderId="13" xfId="0" applyFont="1" applyFill="1" applyBorder="1" applyAlignment="1" applyProtection="1">
      <alignment horizontal="center" vertical="center"/>
      <protection locked="0"/>
    </xf>
    <xf numFmtId="0" fontId="6" fillId="4" borderId="0" xfId="0" applyFont="1" applyFill="1" applyProtection="1">
      <alignment vertical="center"/>
      <protection locked="0"/>
    </xf>
    <xf numFmtId="0" fontId="5" fillId="3" borderId="3" xfId="0" applyFont="1" applyFill="1" applyBorder="1" applyAlignment="1">
      <alignment horizontal="center" vertical="center"/>
    </xf>
    <xf numFmtId="56" fontId="7" fillId="0" borderId="6" xfId="0" applyNumberFormat="1" applyFont="1" applyBorder="1" applyAlignment="1">
      <alignment horizontal="center" vertical="center"/>
    </xf>
    <xf numFmtId="56" fontId="7" fillId="0" borderId="27" xfId="0" applyNumberFormat="1" applyFont="1" applyBorder="1" applyAlignment="1">
      <alignment horizontal="center" vertical="center"/>
    </xf>
    <xf numFmtId="56" fontId="7" fillId="0" borderId="30" xfId="0" applyNumberFormat="1" applyFont="1" applyBorder="1" applyAlignment="1">
      <alignment horizontal="center" vertical="center"/>
    </xf>
    <xf numFmtId="0" fontId="6" fillId="4" borderId="55" xfId="0" applyFont="1" applyFill="1" applyBorder="1">
      <alignment vertical="center"/>
    </xf>
    <xf numFmtId="0" fontId="5" fillId="3" borderId="21" xfId="0" applyFont="1" applyFill="1" applyBorder="1" applyAlignment="1">
      <alignment horizontal="center" vertical="center"/>
    </xf>
    <xf numFmtId="180" fontId="6" fillId="4" borderId="0" xfId="1" applyNumberFormat="1" applyFont="1" applyFill="1">
      <alignment vertical="center"/>
    </xf>
    <xf numFmtId="40" fontId="6" fillId="4" borderId="0" xfId="1" applyNumberFormat="1" applyFont="1" applyFill="1">
      <alignment vertical="center"/>
    </xf>
    <xf numFmtId="0" fontId="6" fillId="4" borderId="0" xfId="0" applyFont="1" applyFill="1" applyAlignment="1">
      <alignment horizontal="right" vertical="center"/>
    </xf>
    <xf numFmtId="0" fontId="7" fillId="2" borderId="6" xfId="0" applyFont="1" applyFill="1" applyBorder="1" applyAlignment="1" applyProtection="1">
      <alignment horizontal="center" vertical="center"/>
      <protection locked="0"/>
    </xf>
    <xf numFmtId="0" fontId="7" fillId="2" borderId="27"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33" fillId="4" borderId="0" xfId="0" applyFont="1" applyFill="1">
      <alignment vertical="center"/>
    </xf>
    <xf numFmtId="183" fontId="7" fillId="2" borderId="60" xfId="1" applyNumberFormat="1" applyFont="1" applyFill="1" applyBorder="1" applyAlignment="1" applyProtection="1">
      <alignment horizontal="right" vertical="center" shrinkToFit="1"/>
    </xf>
    <xf numFmtId="183" fontId="7" fillId="2" borderId="27" xfId="1" applyNumberFormat="1" applyFont="1" applyFill="1" applyBorder="1" applyAlignment="1" applyProtection="1">
      <alignment horizontal="right" vertical="center" shrinkToFit="1"/>
    </xf>
    <xf numFmtId="183" fontId="7" fillId="2" borderId="61" xfId="1" applyNumberFormat="1" applyFont="1" applyFill="1" applyBorder="1" applyAlignment="1" applyProtection="1">
      <alignment horizontal="right" vertical="center" shrinkToFit="1"/>
    </xf>
    <xf numFmtId="184" fontId="7" fillId="2" borderId="6" xfId="0" applyNumberFormat="1" applyFont="1" applyFill="1" applyBorder="1" applyAlignment="1" applyProtection="1">
      <alignment horizontal="center" vertical="center"/>
      <protection locked="0"/>
    </xf>
    <xf numFmtId="184" fontId="7" fillId="2" borderId="27" xfId="0" applyNumberFormat="1" applyFont="1" applyFill="1" applyBorder="1" applyAlignment="1" applyProtection="1">
      <alignment horizontal="center" vertical="center"/>
      <protection locked="0"/>
    </xf>
    <xf numFmtId="184" fontId="7" fillId="2" borderId="30" xfId="0" applyNumberFormat="1" applyFont="1" applyFill="1" applyBorder="1" applyAlignment="1" applyProtection="1">
      <alignment horizontal="center" vertical="center"/>
      <protection locked="0"/>
    </xf>
    <xf numFmtId="184" fontId="7" fillId="0" borderId="6" xfId="0" applyNumberFormat="1" applyFont="1" applyBorder="1" applyAlignment="1">
      <alignment horizontal="center" vertical="center"/>
    </xf>
    <xf numFmtId="184" fontId="7" fillId="0" borderId="27" xfId="0" applyNumberFormat="1" applyFont="1" applyBorder="1" applyAlignment="1">
      <alignment horizontal="center" vertical="center"/>
    </xf>
    <xf numFmtId="184" fontId="7" fillId="0" borderId="30" xfId="0" applyNumberFormat="1" applyFont="1" applyBorder="1" applyAlignment="1">
      <alignment horizontal="center" vertical="center"/>
    </xf>
    <xf numFmtId="0" fontId="36" fillId="4" borderId="0" xfId="0" applyFont="1" applyFill="1">
      <alignment vertical="center"/>
    </xf>
    <xf numFmtId="0" fontId="37" fillId="4" borderId="0" xfId="0" applyFont="1" applyFill="1">
      <alignment vertical="center"/>
    </xf>
    <xf numFmtId="0" fontId="38" fillId="4" borderId="0" xfId="0" applyFont="1" applyFill="1">
      <alignment vertical="center"/>
    </xf>
    <xf numFmtId="0" fontId="39" fillId="4" borderId="0" xfId="0" applyFont="1" applyFill="1">
      <alignment vertical="center"/>
    </xf>
    <xf numFmtId="188" fontId="4" fillId="2" borderId="13" xfId="0" applyNumberFormat="1" applyFont="1" applyFill="1" applyBorder="1" applyAlignment="1" applyProtection="1">
      <alignment horizontal="center" vertical="center"/>
      <protection locked="0"/>
    </xf>
    <xf numFmtId="188" fontId="4" fillId="0" borderId="13" xfId="0" applyNumberFormat="1" applyFont="1" applyBorder="1" applyAlignment="1">
      <alignment horizontal="center" vertical="center"/>
    </xf>
    <xf numFmtId="0" fontId="4" fillId="4" borderId="0" xfId="0" applyFont="1" applyFill="1">
      <alignment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8" xfId="0" applyFont="1" applyFill="1" applyBorder="1" applyAlignment="1">
      <alignment horizontal="center" vertical="center"/>
    </xf>
    <xf numFmtId="0" fontId="4" fillId="2" borderId="13"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left" vertical="center" shrinkToFit="1"/>
      <protection locked="0"/>
    </xf>
    <xf numFmtId="0" fontId="4" fillId="2" borderId="17" xfId="0" applyFont="1" applyFill="1" applyBorder="1" applyAlignment="1" applyProtection="1">
      <alignment horizontal="left" vertical="center" shrinkToFit="1"/>
      <protection locked="0"/>
    </xf>
    <xf numFmtId="181" fontId="9" fillId="4" borderId="13" xfId="1" applyNumberFormat="1" applyFont="1" applyFill="1" applyBorder="1" applyAlignment="1">
      <alignment horizontal="right" vertical="center"/>
    </xf>
    <xf numFmtId="181" fontId="9" fillId="4" borderId="14" xfId="1" applyNumberFormat="1" applyFont="1" applyFill="1" applyBorder="1" applyAlignment="1">
      <alignment horizontal="right" vertical="center"/>
    </xf>
    <xf numFmtId="181" fontId="9" fillId="4" borderId="17" xfId="1" applyNumberFormat="1" applyFont="1" applyFill="1" applyBorder="1" applyAlignment="1">
      <alignment horizontal="right" vertical="center"/>
    </xf>
    <xf numFmtId="181" fontId="10" fillId="4" borderId="13" xfId="1" applyNumberFormat="1" applyFont="1" applyFill="1" applyBorder="1" applyAlignment="1">
      <alignment horizontal="right" vertical="center"/>
    </xf>
    <xf numFmtId="181" fontId="10" fillId="4" borderId="14" xfId="1" applyNumberFormat="1" applyFont="1" applyFill="1" applyBorder="1" applyAlignment="1">
      <alignment horizontal="right" vertical="center"/>
    </xf>
    <xf numFmtId="181" fontId="10" fillId="4" borderId="17" xfId="1" applyNumberFormat="1" applyFont="1" applyFill="1" applyBorder="1" applyAlignment="1">
      <alignment horizontal="right" vertical="center"/>
    </xf>
    <xf numFmtId="0" fontId="11" fillId="10" borderId="1" xfId="0" applyFont="1" applyFill="1" applyBorder="1" applyAlignment="1">
      <alignment horizontal="center" vertical="center"/>
    </xf>
    <xf numFmtId="0" fontId="11" fillId="10" borderId="2" xfId="0" applyFont="1" applyFill="1" applyBorder="1" applyAlignment="1">
      <alignment horizontal="center" vertical="center"/>
    </xf>
    <xf numFmtId="0" fontId="11" fillId="10" borderId="29" xfId="0" applyFont="1" applyFill="1" applyBorder="1" applyAlignment="1">
      <alignment horizontal="center" vertical="center"/>
    </xf>
    <xf numFmtId="0" fontId="5" fillId="4" borderId="0" xfId="0" applyFont="1" applyFill="1" applyAlignment="1">
      <alignment horizontal="center" vertical="center" wrapText="1"/>
    </xf>
    <xf numFmtId="178" fontId="4" fillId="0" borderId="0" xfId="0" applyNumberFormat="1" applyFont="1" applyAlignment="1" applyProtection="1">
      <alignment horizontal="center" vertical="center" shrinkToFit="1"/>
      <protection locked="0"/>
    </xf>
    <xf numFmtId="0" fontId="15" fillId="4" borderId="22" xfId="0" applyFont="1" applyFill="1" applyBorder="1" applyAlignment="1">
      <alignment horizontal="center" vertical="center"/>
    </xf>
    <xf numFmtId="0" fontId="15" fillId="4" borderId="23" xfId="0" applyFont="1" applyFill="1" applyBorder="1" applyAlignment="1">
      <alignment horizontal="center" vertical="center"/>
    </xf>
    <xf numFmtId="0" fontId="15" fillId="4" borderId="24"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24" xfId="0" applyFont="1" applyFill="1" applyBorder="1" applyAlignment="1">
      <alignment horizontal="center" vertical="center"/>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xf numFmtId="0" fontId="5" fillId="4" borderId="8" xfId="0" applyFont="1" applyFill="1" applyBorder="1" applyAlignment="1">
      <alignment horizontal="left" vertical="center"/>
    </xf>
    <xf numFmtId="0" fontId="5" fillId="4" borderId="5" xfId="0" applyFont="1" applyFill="1" applyBorder="1" applyAlignment="1">
      <alignment horizontal="center" vertical="center"/>
    </xf>
    <xf numFmtId="31" fontId="3" fillId="2" borderId="47" xfId="0" applyNumberFormat="1" applyFont="1" applyFill="1" applyBorder="1" applyAlignment="1" applyProtection="1">
      <alignment horizontal="center" vertical="center"/>
      <protection locked="0"/>
    </xf>
    <xf numFmtId="31" fontId="3" fillId="2" borderId="48" xfId="0" applyNumberFormat="1" applyFont="1" applyFill="1" applyBorder="1" applyAlignment="1" applyProtection="1">
      <alignment horizontal="center" vertical="center"/>
      <protection locked="0"/>
    </xf>
    <xf numFmtId="31" fontId="3" fillId="2" borderId="49" xfId="0" applyNumberFormat="1" applyFont="1" applyFill="1" applyBorder="1" applyAlignment="1" applyProtection="1">
      <alignment horizontal="center" vertical="center"/>
      <protection locked="0"/>
    </xf>
    <xf numFmtId="186" fontId="4" fillId="2" borderId="50" xfId="0" applyNumberFormat="1" applyFont="1" applyFill="1" applyBorder="1" applyAlignment="1" applyProtection="1">
      <alignment horizontal="center" vertical="center"/>
      <protection locked="0"/>
    </xf>
    <xf numFmtId="179" fontId="6" fillId="3" borderId="50" xfId="0" applyNumberFormat="1" applyFont="1" applyFill="1" applyBorder="1" applyAlignment="1" applyProtection="1">
      <alignment horizontal="center" vertical="center"/>
      <protection locked="0"/>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8" xfId="0" applyFont="1" applyFill="1" applyBorder="1" applyAlignment="1">
      <alignment horizontal="center" vertical="center"/>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8" xfId="0" applyFont="1" applyFill="1" applyBorder="1" applyAlignment="1">
      <alignment horizontal="center" vertical="center"/>
    </xf>
    <xf numFmtId="0" fontId="7" fillId="9" borderId="3"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8" xfId="0" applyFont="1" applyFill="1" applyBorder="1" applyAlignment="1">
      <alignment horizontal="center" vertical="center"/>
    </xf>
    <xf numFmtId="0" fontId="5" fillId="4" borderId="0" xfId="0" applyFont="1" applyFill="1">
      <alignment vertical="center"/>
    </xf>
    <xf numFmtId="0" fontId="4" fillId="3" borderId="10" xfId="0" applyFont="1" applyFill="1" applyBorder="1" applyAlignment="1" applyProtection="1">
      <alignment horizontal="left" vertical="center"/>
      <protection locked="0"/>
    </xf>
    <xf numFmtId="0" fontId="4" fillId="3" borderId="11"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18" fillId="4" borderId="22" xfId="0" applyFont="1" applyFill="1" applyBorder="1" applyAlignment="1">
      <alignment horizontal="center" vertical="center"/>
    </xf>
    <xf numFmtId="0" fontId="18" fillId="4" borderId="23" xfId="0" applyFont="1" applyFill="1" applyBorder="1" applyAlignment="1">
      <alignment horizontal="center" vertical="center"/>
    </xf>
    <xf numFmtId="0" fontId="18" fillId="4" borderId="24" xfId="0" applyFont="1" applyFill="1" applyBorder="1" applyAlignment="1">
      <alignment horizontal="center" vertical="center"/>
    </xf>
    <xf numFmtId="0" fontId="7" fillId="4" borderId="22" xfId="0" applyFont="1" applyFill="1" applyBorder="1" applyAlignment="1">
      <alignment horizontal="left" vertical="center" shrinkToFit="1"/>
    </xf>
    <xf numFmtId="0" fontId="7" fillId="4" borderId="23" xfId="0" applyFont="1" applyFill="1" applyBorder="1" applyAlignment="1">
      <alignment horizontal="left" vertical="center" shrinkToFit="1"/>
    </xf>
    <xf numFmtId="0" fontId="7" fillId="4" borderId="16" xfId="0" applyFont="1" applyFill="1" applyBorder="1" applyAlignment="1">
      <alignment horizontal="left" vertical="center" shrinkToFit="1"/>
    </xf>
    <xf numFmtId="0" fontId="7" fillId="4" borderId="20" xfId="0" applyFont="1" applyFill="1" applyBorder="1" applyAlignment="1">
      <alignment horizontal="left" vertical="center" shrinkToFit="1"/>
    </xf>
    <xf numFmtId="0" fontId="18" fillId="4" borderId="15" xfId="0" applyFont="1" applyFill="1" applyBorder="1" applyAlignment="1">
      <alignment horizontal="center" vertical="center"/>
    </xf>
    <xf numFmtId="0" fontId="18" fillId="4" borderId="16" xfId="0" applyFont="1" applyFill="1" applyBorder="1" applyAlignment="1">
      <alignment horizontal="center" vertical="center"/>
    </xf>
    <xf numFmtId="0" fontId="18" fillId="4" borderId="20" xfId="0" applyFont="1" applyFill="1" applyBorder="1" applyAlignment="1">
      <alignment horizontal="center" vertical="center"/>
    </xf>
    <xf numFmtId="185" fontId="4" fillId="2" borderId="22" xfId="0" applyNumberFormat="1" applyFont="1" applyFill="1" applyBorder="1" applyAlignment="1" applyProtection="1">
      <alignment horizontal="left" vertical="center"/>
      <protection locked="0"/>
    </xf>
    <xf numFmtId="185" fontId="4" fillId="2" borderId="23" xfId="0" applyNumberFormat="1" applyFont="1" applyFill="1" applyBorder="1" applyAlignment="1" applyProtection="1">
      <alignment horizontal="left" vertical="center"/>
      <protection locked="0"/>
    </xf>
    <xf numFmtId="185" fontId="4" fillId="2" borderId="24" xfId="0" applyNumberFormat="1" applyFont="1" applyFill="1" applyBorder="1" applyAlignment="1" applyProtection="1">
      <alignment horizontal="left" vertical="center"/>
      <protection locked="0"/>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20" xfId="0" applyFont="1" applyFill="1" applyBorder="1" applyAlignment="1">
      <alignment horizontal="center" vertical="center"/>
    </xf>
    <xf numFmtId="49" fontId="4" fillId="2" borderId="22" xfId="0" applyNumberFormat="1" applyFont="1" applyFill="1" applyBorder="1" applyAlignment="1" applyProtection="1">
      <alignment horizontal="center" vertical="center"/>
      <protection locked="0"/>
    </xf>
    <xf numFmtId="49" fontId="4" fillId="2" borderId="23" xfId="0" applyNumberFormat="1" applyFont="1" applyFill="1" applyBorder="1" applyAlignment="1" applyProtection="1">
      <alignment horizontal="center" vertical="center"/>
      <protection locked="0"/>
    </xf>
    <xf numFmtId="49" fontId="4" fillId="2" borderId="24" xfId="0" applyNumberFormat="1" applyFont="1" applyFill="1" applyBorder="1" applyAlignment="1" applyProtection="1">
      <alignment horizontal="center" vertical="center"/>
      <protection locked="0"/>
    </xf>
    <xf numFmtId="0" fontId="31" fillId="4" borderId="15" xfId="0" applyFont="1" applyFill="1" applyBorder="1" applyAlignment="1">
      <alignment horizontal="center" vertical="center"/>
    </xf>
    <xf numFmtId="0" fontId="31" fillId="4" borderId="16" xfId="0" applyFont="1" applyFill="1" applyBorder="1" applyAlignment="1">
      <alignment horizontal="center" vertical="center"/>
    </xf>
    <xf numFmtId="0" fontId="31" fillId="4" borderId="20" xfId="0" applyFont="1" applyFill="1" applyBorder="1" applyAlignment="1">
      <alignment horizontal="center" vertical="center"/>
    </xf>
    <xf numFmtId="0" fontId="31" fillId="4" borderId="10" xfId="0" applyFont="1" applyFill="1" applyBorder="1" applyAlignment="1">
      <alignment horizontal="center" vertical="center"/>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20" fillId="3" borderId="16" xfId="0" applyFont="1" applyFill="1" applyBorder="1" applyAlignment="1" applyProtection="1">
      <alignment horizontal="center" vertical="center" wrapText="1"/>
      <protection locked="0"/>
    </xf>
    <xf numFmtId="0" fontId="20" fillId="3" borderId="11" xfId="0" applyFont="1" applyFill="1" applyBorder="1" applyAlignment="1" applyProtection="1">
      <alignment horizontal="center" vertical="center" wrapText="1"/>
      <protection locked="0"/>
    </xf>
    <xf numFmtId="0" fontId="28" fillId="0" borderId="16" xfId="0" applyFont="1" applyBorder="1" applyAlignment="1">
      <alignment horizontal="center" vertical="center"/>
    </xf>
    <xf numFmtId="0" fontId="28" fillId="0" borderId="20"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5" xfId="0" applyFont="1" applyFill="1" applyBorder="1" applyAlignment="1">
      <alignment horizontal="center" vertical="center"/>
    </xf>
    <xf numFmtId="0" fontId="30" fillId="0" borderId="15" xfId="0" applyFont="1" applyBorder="1" applyAlignment="1">
      <alignment horizontal="center" vertical="center"/>
    </xf>
    <xf numFmtId="0" fontId="30" fillId="0" borderId="16" xfId="0" applyFont="1" applyBorder="1" applyAlignment="1">
      <alignment horizontal="center" vertical="center"/>
    </xf>
    <xf numFmtId="0" fontId="30" fillId="0" borderId="20" xfId="0" applyFont="1" applyBorder="1" applyAlignment="1">
      <alignment horizontal="center" vertical="center"/>
    </xf>
    <xf numFmtId="0" fontId="30" fillId="0" borderId="39" xfId="0" applyFont="1" applyBorder="1" applyAlignment="1">
      <alignment horizontal="center" vertical="center"/>
    </xf>
    <xf numFmtId="0" fontId="30" fillId="0" borderId="40" xfId="0" applyFont="1" applyBorder="1" applyAlignment="1">
      <alignment horizontal="center" vertical="center"/>
    </xf>
    <xf numFmtId="0" fontId="30" fillId="0" borderId="7" xfId="0" applyFont="1" applyBorder="1" applyAlignment="1">
      <alignment horizontal="center" vertical="center"/>
    </xf>
    <xf numFmtId="0" fontId="6" fillId="3" borderId="16" xfId="0" applyFont="1" applyFill="1" applyBorder="1" applyProtection="1">
      <alignment vertical="center"/>
      <protection locked="0"/>
    </xf>
    <xf numFmtId="0" fontId="23" fillId="3" borderId="16" xfId="0" applyFont="1" applyFill="1" applyBorder="1" applyProtection="1">
      <alignment vertical="center"/>
      <protection locked="0"/>
    </xf>
    <xf numFmtId="0" fontId="23" fillId="3" borderId="20" xfId="0" applyFont="1" applyFill="1" applyBorder="1" applyProtection="1">
      <alignment vertical="center"/>
      <protection locked="0"/>
    </xf>
    <xf numFmtId="38" fontId="6" fillId="3" borderId="10" xfId="1" applyFont="1" applyFill="1" applyBorder="1" applyProtection="1">
      <alignment vertical="center"/>
      <protection locked="0"/>
    </xf>
    <xf numFmtId="38" fontId="6" fillId="3" borderId="11" xfId="1" applyFont="1" applyFill="1" applyBorder="1" applyProtection="1">
      <alignment vertical="center"/>
      <protection locked="0"/>
    </xf>
    <xf numFmtId="38" fontId="6" fillId="3" borderId="12" xfId="1" applyFont="1" applyFill="1" applyBorder="1" applyProtection="1">
      <alignment vertical="center"/>
      <protection locked="0"/>
    </xf>
    <xf numFmtId="38" fontId="6" fillId="0" borderId="9" xfId="1" applyFont="1" applyFill="1" applyBorder="1">
      <alignment vertical="center"/>
    </xf>
    <xf numFmtId="0" fontId="6" fillId="4" borderId="0" xfId="0" applyFont="1" applyFill="1" applyAlignment="1"/>
    <xf numFmtId="0" fontId="6" fillId="4" borderId="11" xfId="0" applyFont="1" applyFill="1" applyBorder="1" applyAlignment="1"/>
    <xf numFmtId="0" fontId="29" fillId="4" borderId="0" xfId="0" applyFont="1" applyFill="1" applyAlignment="1">
      <alignment horizontal="left" wrapText="1"/>
    </xf>
    <xf numFmtId="0" fontId="17" fillId="4" borderId="0" xfId="0" applyFont="1" applyFill="1" applyAlignment="1">
      <alignment horizontal="left" wrapText="1"/>
    </xf>
    <xf numFmtId="0" fontId="17" fillId="4" borderId="0" xfId="0" applyFont="1" applyFill="1" applyAlignment="1">
      <alignment horizontal="left"/>
    </xf>
    <xf numFmtId="0" fontId="5" fillId="7" borderId="22" xfId="0" applyFont="1" applyFill="1" applyBorder="1" applyAlignment="1">
      <alignment horizontal="center" vertical="center"/>
    </xf>
    <xf numFmtId="0" fontId="5" fillId="7" borderId="23" xfId="0" applyFont="1" applyFill="1" applyBorder="1" applyAlignment="1">
      <alignment horizontal="center" vertical="center"/>
    </xf>
    <xf numFmtId="0" fontId="5" fillId="7" borderId="24" xfId="0" applyFont="1" applyFill="1" applyBorder="1" applyAlignment="1">
      <alignment horizontal="center" vertical="center"/>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6" fillId="7" borderId="53" xfId="0" applyFont="1" applyFill="1" applyBorder="1">
      <alignment vertical="center"/>
    </xf>
    <xf numFmtId="0" fontId="6" fillId="7" borderId="51" xfId="0" applyFont="1" applyFill="1" applyBorder="1">
      <alignment vertical="center"/>
    </xf>
    <xf numFmtId="0" fontId="7" fillId="2" borderId="3"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2" borderId="8" xfId="0" applyFont="1" applyFill="1" applyBorder="1" applyAlignment="1" applyProtection="1">
      <alignment horizontal="left" vertical="center"/>
      <protection locked="0"/>
    </xf>
    <xf numFmtId="182" fontId="7" fillId="2" borderId="15" xfId="1" applyNumberFormat="1" applyFont="1" applyFill="1" applyBorder="1" applyAlignment="1" applyProtection="1">
      <alignment horizontal="right" vertical="center" shrinkToFit="1"/>
      <protection locked="0"/>
    </xf>
    <xf numFmtId="182" fontId="7" fillId="2" borderId="20" xfId="1" applyNumberFormat="1" applyFont="1" applyFill="1" applyBorder="1" applyAlignment="1" applyProtection="1">
      <alignment horizontal="right" vertical="center" shrinkToFit="1"/>
      <protection locked="0"/>
    </xf>
    <xf numFmtId="181" fontId="7" fillId="2" borderId="3" xfId="1" applyNumberFormat="1" applyFont="1" applyFill="1" applyBorder="1" applyAlignment="1" applyProtection="1">
      <alignment horizontal="right" vertical="center" shrinkToFit="1"/>
      <protection locked="0"/>
    </xf>
    <xf numFmtId="181" fontId="7" fillId="2" borderId="4" xfId="1" applyNumberFormat="1" applyFont="1" applyFill="1" applyBorder="1" applyAlignment="1" applyProtection="1">
      <alignment horizontal="right" vertical="center" shrinkToFit="1"/>
      <protection locked="0"/>
    </xf>
    <xf numFmtId="181" fontId="7" fillId="2" borderId="8" xfId="1" applyNumberFormat="1" applyFont="1" applyFill="1" applyBorder="1" applyAlignment="1" applyProtection="1">
      <alignment horizontal="right" vertical="center" shrinkToFit="1"/>
      <protection locked="0"/>
    </xf>
    <xf numFmtId="176" fontId="7" fillId="2" borderId="3" xfId="0" applyNumberFormat="1" applyFont="1" applyFill="1" applyBorder="1" applyAlignment="1" applyProtection="1">
      <alignment horizontal="right" vertical="center" shrinkToFit="1"/>
      <protection locked="0"/>
    </xf>
    <xf numFmtId="176" fontId="7" fillId="2" borderId="8" xfId="0" applyNumberFormat="1" applyFont="1" applyFill="1" applyBorder="1" applyAlignment="1" applyProtection="1">
      <alignment horizontal="right" vertical="center" shrinkToFit="1"/>
      <protection locked="0"/>
    </xf>
    <xf numFmtId="181" fontId="32" fillId="5" borderId="3" xfId="1" applyNumberFormat="1" applyFont="1" applyFill="1" applyBorder="1" applyAlignment="1">
      <alignment horizontal="right" vertical="center"/>
    </xf>
    <xf numFmtId="181" fontId="32" fillId="5" borderId="4" xfId="1" applyNumberFormat="1" applyFont="1" applyFill="1" applyBorder="1" applyAlignment="1">
      <alignment horizontal="right" vertical="center"/>
    </xf>
    <xf numFmtId="181" fontId="32" fillId="5" borderId="8" xfId="1" applyNumberFormat="1" applyFont="1" applyFill="1" applyBorder="1" applyAlignment="1">
      <alignment horizontal="right" vertical="center"/>
    </xf>
    <xf numFmtId="0" fontId="6" fillId="3" borderId="13"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6" fillId="7" borderId="54" xfId="0" applyFont="1" applyFill="1" applyBorder="1">
      <alignment vertical="center"/>
    </xf>
    <xf numFmtId="0" fontId="6" fillId="7" borderId="52" xfId="0" applyFont="1" applyFill="1" applyBorder="1">
      <alignment vertical="center"/>
    </xf>
    <xf numFmtId="0" fontId="15" fillId="7" borderId="21" xfId="0" applyFont="1" applyFill="1"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26" xfId="0" applyFont="1" applyFill="1" applyBorder="1" applyAlignment="1" applyProtection="1">
      <alignment horizontal="left" vertical="center"/>
      <protection locked="0"/>
    </xf>
    <xf numFmtId="0" fontId="7" fillId="2" borderId="28" xfId="0" applyFont="1" applyFill="1" applyBorder="1" applyAlignment="1" applyProtection="1">
      <alignment horizontal="left" vertical="center"/>
      <protection locked="0"/>
    </xf>
    <xf numFmtId="182" fontId="7" fillId="2" borderId="25" xfId="1" applyNumberFormat="1" applyFont="1" applyFill="1" applyBorder="1" applyAlignment="1" applyProtection="1">
      <alignment horizontal="right" vertical="center" shrinkToFit="1"/>
      <protection locked="0"/>
    </xf>
    <xf numFmtId="182" fontId="7" fillId="2" borderId="28" xfId="1" applyNumberFormat="1" applyFont="1" applyFill="1" applyBorder="1" applyAlignment="1" applyProtection="1">
      <alignment horizontal="right" vertical="center" shrinkToFit="1"/>
      <protection locked="0"/>
    </xf>
    <xf numFmtId="181" fontId="7" fillId="2" borderId="25" xfId="1" applyNumberFormat="1" applyFont="1" applyFill="1" applyBorder="1" applyAlignment="1" applyProtection="1">
      <alignment horizontal="right" vertical="center" shrinkToFit="1"/>
      <protection locked="0"/>
    </xf>
    <xf numFmtId="181" fontId="7" fillId="2" borderId="26" xfId="1" applyNumberFormat="1" applyFont="1" applyFill="1" applyBorder="1" applyAlignment="1" applyProtection="1">
      <alignment horizontal="right" vertical="center" shrinkToFit="1"/>
      <protection locked="0"/>
    </xf>
    <xf numFmtId="181" fontId="7" fillId="2" borderId="28" xfId="1" applyNumberFormat="1" applyFont="1" applyFill="1" applyBorder="1" applyAlignment="1" applyProtection="1">
      <alignment horizontal="right" vertical="center" shrinkToFit="1"/>
      <protection locked="0"/>
    </xf>
    <xf numFmtId="176" fontId="7" fillId="2" borderId="25" xfId="0" applyNumberFormat="1" applyFont="1" applyFill="1" applyBorder="1" applyAlignment="1" applyProtection="1">
      <alignment horizontal="right" vertical="center" shrinkToFit="1"/>
      <protection locked="0"/>
    </xf>
    <xf numFmtId="176" fontId="7" fillId="2" borderId="28" xfId="0" applyNumberFormat="1" applyFont="1" applyFill="1" applyBorder="1" applyAlignment="1" applyProtection="1">
      <alignment horizontal="right" vertical="center" shrinkToFit="1"/>
      <protection locked="0"/>
    </xf>
    <xf numFmtId="181" fontId="32" fillId="5" borderId="25" xfId="1" applyNumberFormat="1" applyFont="1" applyFill="1" applyBorder="1" applyAlignment="1">
      <alignment horizontal="right" vertical="center"/>
    </xf>
    <xf numFmtId="181" fontId="32" fillId="5" borderId="26" xfId="1" applyNumberFormat="1" applyFont="1" applyFill="1" applyBorder="1" applyAlignment="1">
      <alignment horizontal="right" vertical="center"/>
    </xf>
    <xf numFmtId="181" fontId="32" fillId="5" borderId="28" xfId="1" applyNumberFormat="1" applyFont="1" applyFill="1" applyBorder="1" applyAlignment="1">
      <alignment horizontal="right" vertical="center"/>
    </xf>
    <xf numFmtId="0" fontId="6" fillId="3" borderId="43" xfId="0" applyFont="1" applyFill="1" applyBorder="1" applyProtection="1">
      <alignment vertical="center"/>
      <protection locked="0"/>
    </xf>
    <xf numFmtId="0" fontId="6" fillId="3" borderId="9" xfId="0" applyFont="1" applyFill="1" applyBorder="1" applyProtection="1">
      <alignment vertical="center"/>
      <protection locked="0"/>
    </xf>
    <xf numFmtId="49" fontId="6" fillId="3" borderId="43" xfId="0" applyNumberFormat="1" applyFont="1" applyFill="1" applyBorder="1" applyAlignment="1" applyProtection="1">
      <alignment horizontal="center" vertical="center"/>
      <protection locked="0"/>
    </xf>
    <xf numFmtId="49" fontId="6" fillId="3" borderId="9" xfId="0" applyNumberFormat="1" applyFont="1" applyFill="1" applyBorder="1" applyAlignment="1" applyProtection="1">
      <alignment horizontal="center" vertical="center"/>
      <protection locked="0"/>
    </xf>
    <xf numFmtId="181" fontId="15" fillId="4" borderId="5" xfId="1" applyNumberFormat="1" applyFont="1" applyFill="1" applyBorder="1">
      <alignment vertical="center"/>
    </xf>
    <xf numFmtId="0" fontId="7" fillId="2" borderId="31" xfId="0" applyFont="1" applyFill="1" applyBorder="1" applyAlignment="1" applyProtection="1">
      <alignment horizontal="left" vertical="center"/>
      <protection locked="0"/>
    </xf>
    <xf numFmtId="0" fontId="7" fillId="2" borderId="32" xfId="0" applyFont="1" applyFill="1" applyBorder="1" applyAlignment="1" applyProtection="1">
      <alignment horizontal="left" vertical="center"/>
      <protection locked="0"/>
    </xf>
    <xf numFmtId="0" fontId="7" fillId="2" borderId="33" xfId="0" applyFont="1" applyFill="1" applyBorder="1" applyAlignment="1" applyProtection="1">
      <alignment horizontal="left" vertical="center"/>
      <protection locked="0"/>
    </xf>
    <xf numFmtId="182" fontId="7" fillId="2" borderId="31" xfId="1" applyNumberFormat="1" applyFont="1" applyFill="1" applyBorder="1" applyAlignment="1" applyProtection="1">
      <alignment horizontal="right" vertical="center" shrinkToFit="1"/>
      <protection locked="0"/>
    </xf>
    <xf numFmtId="182" fontId="7" fillId="2" borderId="33" xfId="1" applyNumberFormat="1" applyFont="1" applyFill="1" applyBorder="1" applyAlignment="1" applyProtection="1">
      <alignment horizontal="right" vertical="center" shrinkToFit="1"/>
      <protection locked="0"/>
    </xf>
    <xf numFmtId="181" fontId="7" fillId="2" borderId="31" xfId="1" applyNumberFormat="1" applyFont="1" applyFill="1" applyBorder="1" applyAlignment="1" applyProtection="1">
      <alignment horizontal="right" vertical="center" shrinkToFit="1"/>
      <protection locked="0"/>
    </xf>
    <xf numFmtId="181" fontId="7" fillId="2" borderId="32" xfId="1" applyNumberFormat="1" applyFont="1" applyFill="1" applyBorder="1" applyAlignment="1" applyProtection="1">
      <alignment horizontal="right" vertical="center" shrinkToFit="1"/>
      <protection locked="0"/>
    </xf>
    <xf numFmtId="181" fontId="7" fillId="2" borderId="33" xfId="1" applyNumberFormat="1" applyFont="1" applyFill="1" applyBorder="1" applyAlignment="1" applyProtection="1">
      <alignment horizontal="right" vertical="center" shrinkToFit="1"/>
      <protection locked="0"/>
    </xf>
    <xf numFmtId="176" fontId="7" fillId="2" borderId="31" xfId="0" applyNumberFormat="1" applyFont="1" applyFill="1" applyBorder="1" applyAlignment="1" applyProtection="1">
      <alignment horizontal="right" vertical="center" shrinkToFit="1"/>
      <protection locked="0"/>
    </xf>
    <xf numFmtId="176" fontId="7" fillId="2" borderId="33" xfId="0" applyNumberFormat="1" applyFont="1" applyFill="1" applyBorder="1" applyAlignment="1" applyProtection="1">
      <alignment horizontal="right" vertical="center" shrinkToFit="1"/>
      <protection locked="0"/>
    </xf>
    <xf numFmtId="181" fontId="32" fillId="5" borderId="31" xfId="1" applyNumberFormat="1" applyFont="1" applyFill="1" applyBorder="1" applyAlignment="1">
      <alignment horizontal="right" vertical="center"/>
    </xf>
    <xf numFmtId="181" fontId="32" fillId="5" borderId="32" xfId="1" applyNumberFormat="1" applyFont="1" applyFill="1" applyBorder="1" applyAlignment="1">
      <alignment horizontal="right" vertical="center"/>
    </xf>
    <xf numFmtId="181" fontId="32" fillId="5" borderId="33" xfId="1" applyNumberFormat="1" applyFont="1" applyFill="1" applyBorder="1" applyAlignment="1">
      <alignment horizontal="right" vertical="center"/>
    </xf>
    <xf numFmtId="0" fontId="6" fillId="3" borderId="10" xfId="0" applyFont="1" applyFill="1" applyBorder="1" applyAlignment="1" applyProtection="1">
      <alignment horizontal="left" vertical="center"/>
      <protection locked="0"/>
    </xf>
    <xf numFmtId="0" fontId="6" fillId="3" borderId="11" xfId="0" applyFont="1" applyFill="1" applyBorder="1" applyAlignment="1" applyProtection="1">
      <alignment horizontal="left" vertical="center"/>
      <protection locked="0"/>
    </xf>
    <xf numFmtId="0" fontId="6" fillId="3" borderId="12" xfId="0" applyFont="1" applyFill="1" applyBorder="1" applyAlignment="1" applyProtection="1">
      <alignment horizontal="left" vertical="center"/>
      <protection locked="0"/>
    </xf>
    <xf numFmtId="0" fontId="7" fillId="5" borderId="41" xfId="0" applyFont="1" applyFill="1" applyBorder="1" applyAlignment="1">
      <alignment horizontal="center" vertical="center"/>
    </xf>
    <xf numFmtId="0" fontId="7" fillId="5" borderId="42" xfId="0" applyFont="1" applyFill="1" applyBorder="1" applyAlignment="1">
      <alignment horizontal="center" vertical="center"/>
    </xf>
    <xf numFmtId="0" fontId="7" fillId="5" borderId="38" xfId="0" applyFont="1" applyFill="1" applyBorder="1" applyAlignment="1">
      <alignment horizontal="center" vertical="center"/>
    </xf>
    <xf numFmtId="181" fontId="15" fillId="4" borderId="36" xfId="1" applyNumberFormat="1" applyFont="1" applyFill="1" applyBorder="1">
      <alignment vertical="center"/>
    </xf>
    <xf numFmtId="181" fontId="15" fillId="4" borderId="41" xfId="1" applyNumberFormat="1" applyFont="1" applyFill="1" applyBorder="1" applyAlignment="1">
      <alignment horizontal="right" vertical="center" shrinkToFit="1"/>
    </xf>
    <xf numFmtId="181" fontId="15" fillId="4" borderId="42" xfId="1" applyNumberFormat="1" applyFont="1" applyFill="1" applyBorder="1" applyAlignment="1">
      <alignment horizontal="right" vertical="center" shrinkToFit="1"/>
    </xf>
    <xf numFmtId="181" fontId="15" fillId="4" borderId="38" xfId="1" applyNumberFormat="1" applyFont="1" applyFill="1" applyBorder="1" applyAlignment="1">
      <alignment horizontal="right" vertical="center" shrinkToFit="1"/>
    </xf>
    <xf numFmtId="181" fontId="15" fillId="4" borderId="3" xfId="1" applyNumberFormat="1" applyFont="1" applyFill="1" applyBorder="1" applyAlignment="1">
      <alignment vertical="center" shrinkToFit="1"/>
    </xf>
    <xf numFmtId="181" fontId="15" fillId="4" borderId="4" xfId="1" applyNumberFormat="1" applyFont="1" applyFill="1" applyBorder="1" applyAlignment="1">
      <alignment vertical="center" shrinkToFit="1"/>
    </xf>
    <xf numFmtId="181" fontId="15" fillId="4" borderId="8" xfId="1" applyNumberFormat="1" applyFont="1" applyFill="1" applyBorder="1" applyAlignment="1">
      <alignment vertical="center" shrinkToFit="1"/>
    </xf>
    <xf numFmtId="0" fontId="4" fillId="3" borderId="25" xfId="0" applyFont="1" applyFill="1" applyBorder="1" applyAlignment="1" applyProtection="1">
      <alignment horizontal="left" vertical="center"/>
      <protection locked="0"/>
    </xf>
    <xf numFmtId="0" fontId="4" fillId="3" borderId="26" xfId="0" applyFont="1" applyFill="1" applyBorder="1" applyAlignment="1" applyProtection="1">
      <alignment horizontal="left" vertical="center"/>
      <protection locked="0"/>
    </xf>
    <xf numFmtId="0" fontId="4" fillId="3" borderId="28" xfId="0" applyFont="1" applyFill="1" applyBorder="1" applyAlignment="1" applyProtection="1">
      <alignment horizontal="left" vertical="center"/>
      <protection locked="0"/>
    </xf>
    <xf numFmtId="177" fontId="7" fillId="5" borderId="25" xfId="1" applyNumberFormat="1" applyFont="1" applyFill="1" applyBorder="1" applyAlignment="1">
      <alignment horizontal="center" vertical="center"/>
    </xf>
    <xf numFmtId="177" fontId="7" fillId="5" borderId="26" xfId="1" applyNumberFormat="1" applyFont="1" applyFill="1" applyBorder="1" applyAlignment="1">
      <alignment horizontal="center" vertical="center"/>
    </xf>
    <xf numFmtId="177" fontId="7" fillId="5" borderId="28" xfId="1" applyNumberFormat="1" applyFont="1" applyFill="1" applyBorder="1" applyAlignment="1">
      <alignment horizontal="center" vertical="center"/>
    </xf>
    <xf numFmtId="181" fontId="15" fillId="4" borderId="27" xfId="1" applyNumberFormat="1" applyFont="1" applyFill="1" applyBorder="1">
      <alignment vertical="center"/>
    </xf>
    <xf numFmtId="181" fontId="15" fillId="4" borderId="25" xfId="1" applyNumberFormat="1" applyFont="1" applyFill="1" applyBorder="1" applyAlignment="1">
      <alignment horizontal="right" vertical="center" shrinkToFit="1"/>
    </xf>
    <xf numFmtId="181" fontId="15" fillId="4" borderId="26" xfId="1" applyNumberFormat="1" applyFont="1" applyFill="1" applyBorder="1" applyAlignment="1">
      <alignment horizontal="right" vertical="center" shrinkToFit="1"/>
    </xf>
    <xf numFmtId="181" fontId="15" fillId="4" borderId="28" xfId="1" applyNumberFormat="1" applyFont="1" applyFill="1" applyBorder="1" applyAlignment="1">
      <alignment horizontal="right" vertical="center" shrinkToFit="1"/>
    </xf>
    <xf numFmtId="176" fontId="7" fillId="5" borderId="31" xfId="1" applyNumberFormat="1" applyFont="1" applyFill="1" applyBorder="1" applyAlignment="1">
      <alignment horizontal="center" vertical="center"/>
    </xf>
    <xf numFmtId="176" fontId="7" fillId="5" borderId="32" xfId="1" applyNumberFormat="1" applyFont="1" applyFill="1" applyBorder="1" applyAlignment="1">
      <alignment horizontal="center" vertical="center"/>
    </xf>
    <xf numFmtId="176" fontId="7" fillId="5" borderId="33" xfId="1" applyNumberFormat="1" applyFont="1" applyFill="1" applyBorder="1" applyAlignment="1">
      <alignment horizontal="center" vertical="center"/>
    </xf>
    <xf numFmtId="181" fontId="15" fillId="4" borderId="30" xfId="1" applyNumberFormat="1" applyFont="1" applyFill="1" applyBorder="1">
      <alignment vertical="center"/>
    </xf>
    <xf numFmtId="181" fontId="15" fillId="4" borderId="31" xfId="1" applyNumberFormat="1" applyFont="1" applyFill="1" applyBorder="1" applyAlignment="1">
      <alignment horizontal="right" vertical="center" shrinkToFit="1"/>
    </xf>
    <xf numFmtId="181" fontId="15" fillId="4" borderId="32" xfId="1" applyNumberFormat="1" applyFont="1" applyFill="1" applyBorder="1" applyAlignment="1">
      <alignment horizontal="right" vertical="center" shrinkToFit="1"/>
    </xf>
    <xf numFmtId="181" fontId="15" fillId="4" borderId="33" xfId="1" applyNumberFormat="1" applyFont="1" applyFill="1" applyBorder="1" applyAlignment="1">
      <alignment horizontal="right" vertical="center" shrinkToFit="1"/>
    </xf>
    <xf numFmtId="0" fontId="5" fillId="7" borderId="15"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5" fillId="7" borderId="1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3" borderId="4" xfId="0" applyFont="1" applyFill="1" applyBorder="1" applyAlignment="1" applyProtection="1">
      <alignment horizontal="left" vertical="center" shrinkToFit="1"/>
      <protection locked="0"/>
    </xf>
    <xf numFmtId="0" fontId="5" fillId="3" borderId="8" xfId="0" applyFont="1" applyFill="1" applyBorder="1" applyAlignment="1" applyProtection="1">
      <alignment horizontal="left" vertical="center" shrinkToFit="1"/>
      <protection locked="0"/>
    </xf>
    <xf numFmtId="0" fontId="7" fillId="4" borderId="37" xfId="0" applyFont="1" applyFill="1" applyBorder="1" applyAlignment="1">
      <alignment horizontal="left" vertical="center"/>
    </xf>
    <xf numFmtId="0" fontId="7" fillId="4" borderId="34" xfId="0" applyFont="1" applyFill="1" applyBorder="1" applyAlignment="1">
      <alignment horizontal="left" vertical="center"/>
    </xf>
    <xf numFmtId="0" fontId="7" fillId="4" borderId="35" xfId="0" applyFont="1" applyFill="1" applyBorder="1" applyAlignment="1">
      <alignment horizontal="left" vertical="center"/>
    </xf>
    <xf numFmtId="0" fontId="5" fillId="8" borderId="41" xfId="0" applyFont="1" applyFill="1" applyBorder="1" applyAlignment="1">
      <alignment horizontal="center" vertical="center"/>
    </xf>
    <xf numFmtId="0" fontId="5" fillId="8" borderId="11" xfId="0" applyFont="1" applyFill="1" applyBorder="1" applyAlignment="1">
      <alignment horizontal="center" vertical="center"/>
    </xf>
    <xf numFmtId="0" fontId="5" fillId="8" borderId="12" xfId="0" applyFont="1" applyFill="1" applyBorder="1" applyAlignment="1">
      <alignment horizontal="center" vertical="center"/>
    </xf>
    <xf numFmtId="0" fontId="13" fillId="8" borderId="9" xfId="0" applyFont="1" applyFill="1" applyBorder="1" applyAlignment="1">
      <alignment horizontal="center" vertical="center"/>
    </xf>
    <xf numFmtId="0" fontId="13" fillId="8" borderId="21" xfId="0" applyFont="1" applyFill="1" applyBorder="1" applyAlignment="1">
      <alignment horizontal="center" vertical="center"/>
    </xf>
    <xf numFmtId="0" fontId="5" fillId="3" borderId="48" xfId="0" applyFont="1" applyFill="1" applyBorder="1" applyAlignment="1" applyProtection="1">
      <alignment horizontal="left" vertical="center" wrapText="1"/>
      <protection locked="0"/>
    </xf>
    <xf numFmtId="0" fontId="5" fillId="3" borderId="49" xfId="0" applyFont="1" applyFill="1" applyBorder="1" applyAlignment="1" applyProtection="1">
      <alignment horizontal="left" vertical="center" wrapText="1"/>
      <protection locked="0"/>
    </xf>
    <xf numFmtId="0" fontId="5" fillId="3" borderId="11"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7" fillId="3" borderId="39" xfId="0" applyFont="1" applyFill="1" applyBorder="1" applyAlignment="1" applyProtection="1">
      <alignment horizontal="left" vertical="center"/>
      <protection locked="0"/>
    </xf>
    <xf numFmtId="0" fontId="7" fillId="3" borderId="40" xfId="0" applyFont="1" applyFill="1" applyBorder="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177" fontId="7" fillId="5" borderId="39" xfId="0" applyNumberFormat="1" applyFont="1" applyFill="1" applyBorder="1" applyAlignment="1">
      <alignment horizontal="center" vertical="center"/>
    </xf>
    <xf numFmtId="177" fontId="7" fillId="5" borderId="40" xfId="0" applyNumberFormat="1" applyFont="1" applyFill="1" applyBorder="1" applyAlignment="1">
      <alignment horizontal="center" vertical="center"/>
    </xf>
    <xf numFmtId="177" fontId="7" fillId="5" borderId="7" xfId="0" applyNumberFormat="1" applyFont="1" applyFill="1" applyBorder="1" applyAlignment="1">
      <alignment horizontal="center" vertical="center"/>
    </xf>
    <xf numFmtId="0" fontId="6" fillId="4" borderId="46" xfId="0" applyFont="1" applyFill="1" applyBorder="1" applyProtection="1">
      <alignment vertical="center"/>
      <protection locked="0"/>
    </xf>
    <xf numFmtId="0" fontId="6" fillId="4" borderId="0" xfId="0" applyFont="1" applyFill="1" applyProtection="1">
      <alignment vertical="center"/>
      <protection locked="0"/>
    </xf>
    <xf numFmtId="0" fontId="6" fillId="4" borderId="44" xfId="0" applyFont="1" applyFill="1" applyBorder="1" applyProtection="1">
      <alignment vertical="center"/>
      <protection locked="0"/>
    </xf>
    <xf numFmtId="0" fontId="6" fillId="4" borderId="0" xfId="0" applyFont="1" applyFill="1" applyAlignment="1">
      <alignment horizontal="center" vertical="center"/>
    </xf>
    <xf numFmtId="0" fontId="6" fillId="4" borderId="40" xfId="0" applyFont="1" applyFill="1" applyBorder="1">
      <alignment vertical="center"/>
    </xf>
    <xf numFmtId="0" fontId="6" fillId="4" borderId="56" xfId="0" applyFont="1" applyFill="1" applyBorder="1" applyProtection="1">
      <alignment vertical="center"/>
      <protection locked="0"/>
    </xf>
    <xf numFmtId="0" fontId="6" fillId="4" borderId="48" xfId="0" applyFont="1" applyFill="1" applyBorder="1" applyProtection="1">
      <alignment vertical="center"/>
      <protection locked="0"/>
    </xf>
    <xf numFmtId="0" fontId="6" fillId="4" borderId="57" xfId="0" applyFont="1" applyFill="1" applyBorder="1" applyProtection="1">
      <alignment vertical="center"/>
      <protection locked="0"/>
    </xf>
    <xf numFmtId="0" fontId="6" fillId="4" borderId="58" xfId="0" applyFont="1" applyFill="1" applyBorder="1" applyProtection="1">
      <alignment vertical="center"/>
      <protection locked="0"/>
    </xf>
    <xf numFmtId="0" fontId="6" fillId="4" borderId="40" xfId="0" applyFont="1" applyFill="1" applyBorder="1" applyProtection="1">
      <alignment vertical="center"/>
      <protection locked="0"/>
    </xf>
    <xf numFmtId="0" fontId="6" fillId="4" borderId="59" xfId="0" applyFont="1" applyFill="1" applyBorder="1" applyProtection="1">
      <alignment vertical="center"/>
      <protection locked="0"/>
    </xf>
    <xf numFmtId="0" fontId="7" fillId="2" borderId="3" xfId="0" applyFont="1" applyFill="1" applyBorder="1" applyAlignment="1" applyProtection="1">
      <alignment horizontal="left" vertical="center" shrinkToFit="1"/>
      <protection locked="0"/>
    </xf>
    <xf numFmtId="0" fontId="7" fillId="2" borderId="4" xfId="0" applyFont="1" applyFill="1" applyBorder="1" applyAlignment="1" applyProtection="1">
      <alignment horizontal="left" vertical="center" shrinkToFit="1"/>
      <protection locked="0"/>
    </xf>
    <xf numFmtId="0" fontId="7" fillId="2" borderId="8" xfId="0" applyFont="1" applyFill="1" applyBorder="1" applyAlignment="1" applyProtection="1">
      <alignment horizontal="left" vertical="center" shrinkToFit="1"/>
      <protection locked="0"/>
    </xf>
    <xf numFmtId="187" fontId="6" fillId="3" borderId="43" xfId="0" applyNumberFormat="1" applyFont="1" applyFill="1" applyBorder="1" applyAlignment="1" applyProtection="1">
      <alignment horizontal="center" vertical="center"/>
      <protection locked="0"/>
    </xf>
    <xf numFmtId="187" fontId="6" fillId="3" borderId="9" xfId="0" applyNumberFormat="1" applyFont="1" applyFill="1" applyBorder="1" applyAlignment="1" applyProtection="1">
      <alignment horizontal="center" vertical="center"/>
      <protection locked="0"/>
    </xf>
    <xf numFmtId="0" fontId="7" fillId="2" borderId="31" xfId="0" applyFont="1" applyFill="1" applyBorder="1" applyAlignment="1" applyProtection="1">
      <alignment horizontal="left" vertical="center" shrinkToFit="1"/>
      <protection locked="0"/>
    </xf>
    <xf numFmtId="0" fontId="7" fillId="2" borderId="32" xfId="0" applyFont="1" applyFill="1" applyBorder="1" applyAlignment="1" applyProtection="1">
      <alignment horizontal="left" vertical="center" shrinkToFit="1"/>
      <protection locked="0"/>
    </xf>
    <xf numFmtId="0" fontId="7" fillId="2" borderId="33" xfId="0" applyFont="1" applyFill="1" applyBorder="1" applyAlignment="1" applyProtection="1">
      <alignment horizontal="left" vertical="center" shrinkToFit="1"/>
      <protection locked="0"/>
    </xf>
    <xf numFmtId="0" fontId="7" fillId="2" borderId="25" xfId="0" applyFont="1" applyFill="1" applyBorder="1" applyAlignment="1" applyProtection="1">
      <alignment horizontal="left" vertical="center" shrinkToFit="1"/>
      <protection locked="0"/>
    </xf>
    <xf numFmtId="0" fontId="7" fillId="2" borderId="26" xfId="0" applyFont="1" applyFill="1" applyBorder="1" applyAlignment="1" applyProtection="1">
      <alignment horizontal="left" vertical="center" shrinkToFit="1"/>
      <protection locked="0"/>
    </xf>
    <xf numFmtId="0" fontId="7" fillId="2" borderId="28" xfId="0" applyFont="1" applyFill="1" applyBorder="1" applyAlignment="1" applyProtection="1">
      <alignment horizontal="left" vertical="center" shrinkToFit="1"/>
      <protection locked="0"/>
    </xf>
    <xf numFmtId="0" fontId="15" fillId="3" borderId="15"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39" xfId="0" applyFont="1" applyFill="1" applyBorder="1" applyAlignment="1">
      <alignment horizontal="center" vertical="center"/>
    </xf>
    <xf numFmtId="0" fontId="14" fillId="3" borderId="40" xfId="0" applyFont="1" applyFill="1" applyBorder="1" applyAlignment="1">
      <alignment horizontal="center" vertical="center"/>
    </xf>
    <xf numFmtId="0" fontId="14" fillId="3" borderId="7" xfId="0" applyFont="1" applyFill="1" applyBorder="1" applyAlignment="1">
      <alignment horizontal="center" vertical="center"/>
    </xf>
    <xf numFmtId="0" fontId="4" fillId="0" borderId="40" xfId="0" applyFont="1" applyBorder="1" applyAlignment="1">
      <alignment horizontal="left" vertical="center"/>
    </xf>
    <xf numFmtId="0" fontId="4" fillId="0" borderId="7" xfId="0" applyFont="1" applyBorder="1" applyAlignment="1">
      <alignment horizontal="lef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3" borderId="8" xfId="0" applyFont="1" applyFill="1" applyBorder="1" applyAlignment="1">
      <alignment horizontal="left" vertical="center"/>
    </xf>
    <xf numFmtId="0" fontId="5" fillId="3" borderId="5" xfId="0" applyFont="1" applyFill="1" applyBorder="1" applyAlignment="1">
      <alignment horizontal="center"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8"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8" xfId="0" applyFont="1" applyFill="1" applyBorder="1" applyAlignment="1">
      <alignment horizontal="center" vertical="center"/>
    </xf>
    <xf numFmtId="0" fontId="8" fillId="11" borderId="3" xfId="0" applyFont="1" applyFill="1" applyBorder="1" applyAlignment="1">
      <alignment horizontal="center" vertical="center"/>
    </xf>
    <xf numFmtId="0" fontId="8" fillId="11" borderId="4" xfId="0" applyFont="1" applyFill="1" applyBorder="1" applyAlignment="1">
      <alignment horizontal="center" vertical="center"/>
    </xf>
    <xf numFmtId="0" fontId="8" fillId="11" borderId="8" xfId="0" applyFont="1" applyFill="1" applyBorder="1" applyAlignment="1">
      <alignment horizontal="center" vertical="center"/>
    </xf>
    <xf numFmtId="49" fontId="7" fillId="0" borderId="25" xfId="0" applyNumberFormat="1" applyFont="1" applyBorder="1" applyAlignment="1">
      <alignment horizontal="left" vertical="center" shrinkToFit="1"/>
    </xf>
    <xf numFmtId="49" fontId="7" fillId="0" borderId="26" xfId="0" applyNumberFormat="1" applyFont="1" applyBorder="1" applyAlignment="1">
      <alignment horizontal="left" vertical="center" shrinkToFit="1"/>
    </xf>
    <xf numFmtId="49" fontId="7" fillId="0" borderId="28" xfId="0" applyNumberFormat="1" applyFont="1" applyBorder="1" applyAlignment="1">
      <alignment horizontal="left" vertical="center" shrinkToFit="1"/>
    </xf>
    <xf numFmtId="182" fontId="7" fillId="0" borderId="25" xfId="1" applyNumberFormat="1" applyFont="1" applyFill="1" applyBorder="1" applyAlignment="1" applyProtection="1">
      <alignment horizontal="right" vertical="center" shrinkToFit="1"/>
    </xf>
    <xf numFmtId="182" fontId="7" fillId="0" borderId="28" xfId="1" applyNumberFormat="1" applyFont="1" applyFill="1" applyBorder="1" applyAlignment="1" applyProtection="1">
      <alignment horizontal="right" vertical="center" shrinkToFit="1"/>
    </xf>
    <xf numFmtId="0" fontId="4" fillId="4" borderId="25" xfId="0" applyFont="1" applyFill="1" applyBorder="1" applyAlignment="1">
      <alignment horizontal="left" vertical="center"/>
    </xf>
    <xf numFmtId="0" fontId="4" fillId="4" borderId="26" xfId="0" applyFont="1" applyFill="1" applyBorder="1" applyAlignment="1">
      <alignment horizontal="left" vertical="center"/>
    </xf>
    <xf numFmtId="0" fontId="4" fillId="4" borderId="28" xfId="0" applyFont="1" applyFill="1" applyBorder="1" applyAlignment="1">
      <alignment horizontal="left" vertical="center"/>
    </xf>
    <xf numFmtId="177" fontId="7" fillId="5" borderId="25" xfId="1" applyNumberFormat="1" applyFont="1" applyFill="1" applyBorder="1" applyAlignment="1" applyProtection="1">
      <alignment horizontal="center" vertical="center"/>
    </xf>
    <xf numFmtId="177" fontId="7" fillId="5" borderId="26" xfId="1" applyNumberFormat="1" applyFont="1" applyFill="1" applyBorder="1" applyAlignment="1" applyProtection="1">
      <alignment horizontal="center" vertical="center"/>
    </xf>
    <xf numFmtId="177" fontId="7" fillId="5" borderId="28" xfId="1" applyNumberFormat="1" applyFont="1" applyFill="1" applyBorder="1" applyAlignment="1" applyProtection="1">
      <alignment horizontal="center" vertical="center"/>
    </xf>
    <xf numFmtId="181" fontId="15" fillId="4" borderId="27" xfId="1" applyNumberFormat="1" applyFont="1" applyFill="1" applyBorder="1" applyProtection="1">
      <alignment vertical="center"/>
    </xf>
    <xf numFmtId="181" fontId="15" fillId="4" borderId="25" xfId="1" applyNumberFormat="1" applyFont="1" applyFill="1" applyBorder="1" applyAlignment="1" applyProtection="1">
      <alignment horizontal="right" vertical="center" shrinkToFit="1"/>
    </xf>
    <xf numFmtId="181" fontId="15" fillId="4" borderId="26" xfId="1" applyNumberFormat="1" applyFont="1" applyFill="1" applyBorder="1" applyAlignment="1" applyProtection="1">
      <alignment horizontal="right" vertical="center" shrinkToFit="1"/>
    </xf>
    <xf numFmtId="181" fontId="15" fillId="4" borderId="28" xfId="1" applyNumberFormat="1" applyFont="1" applyFill="1" applyBorder="1" applyAlignment="1" applyProtection="1">
      <alignment horizontal="right" vertical="center" shrinkToFit="1"/>
    </xf>
    <xf numFmtId="176" fontId="7" fillId="5" borderId="31" xfId="1" applyNumberFormat="1" applyFont="1" applyFill="1" applyBorder="1" applyAlignment="1" applyProtection="1">
      <alignment horizontal="center" vertical="center"/>
    </xf>
    <xf numFmtId="176" fontId="7" fillId="5" borderId="32" xfId="1" applyNumberFormat="1" applyFont="1" applyFill="1" applyBorder="1" applyAlignment="1" applyProtection="1">
      <alignment horizontal="center" vertical="center"/>
    </xf>
    <xf numFmtId="176" fontId="7" fillId="5" borderId="33" xfId="1" applyNumberFormat="1" applyFont="1" applyFill="1" applyBorder="1" applyAlignment="1" applyProtection="1">
      <alignment horizontal="center" vertical="center"/>
    </xf>
    <xf numFmtId="181" fontId="15" fillId="4" borderId="30" xfId="1" applyNumberFormat="1" applyFont="1" applyFill="1" applyBorder="1" applyProtection="1">
      <alignment vertical="center"/>
    </xf>
    <xf numFmtId="181" fontId="15" fillId="4" borderId="31" xfId="1" applyNumberFormat="1" applyFont="1" applyFill="1" applyBorder="1" applyAlignment="1" applyProtection="1">
      <alignment horizontal="right" vertical="center" shrinkToFit="1"/>
    </xf>
    <xf numFmtId="181" fontId="15" fillId="4" borderId="32" xfId="1" applyNumberFormat="1" applyFont="1" applyFill="1" applyBorder="1" applyAlignment="1" applyProtection="1">
      <alignment horizontal="right" vertical="center" shrinkToFit="1"/>
    </xf>
    <xf numFmtId="181" fontId="15" fillId="4" borderId="33" xfId="1" applyNumberFormat="1" applyFont="1" applyFill="1" applyBorder="1" applyAlignment="1" applyProtection="1">
      <alignment horizontal="right" vertical="center" shrinkToFit="1"/>
    </xf>
    <xf numFmtId="31" fontId="3" fillId="0" borderId="47" xfId="0" applyNumberFormat="1" applyFont="1" applyBorder="1" applyAlignment="1">
      <alignment horizontal="center" vertical="center"/>
    </xf>
    <xf numFmtId="31" fontId="3" fillId="0" borderId="48" xfId="0" applyNumberFormat="1" applyFont="1" applyBorder="1" applyAlignment="1">
      <alignment horizontal="center" vertical="center"/>
    </xf>
    <xf numFmtId="31" fontId="3" fillId="0" borderId="49" xfId="0" applyNumberFormat="1" applyFont="1" applyBorder="1" applyAlignment="1">
      <alignment horizontal="center" vertical="center"/>
    </xf>
    <xf numFmtId="186" fontId="4" fillId="0" borderId="50" xfId="0" applyNumberFormat="1" applyFont="1" applyBorder="1" applyAlignment="1">
      <alignment horizontal="center" vertical="center"/>
    </xf>
    <xf numFmtId="179" fontId="6" fillId="4" borderId="50" xfId="0" applyNumberFormat="1" applyFont="1" applyFill="1" applyBorder="1" applyAlignment="1">
      <alignment horizontal="center" vertical="center"/>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5" fillId="3" borderId="15" xfId="0" applyFont="1" applyFill="1" applyBorder="1" applyAlignment="1">
      <alignment horizontal="center" vertical="center"/>
    </xf>
    <xf numFmtId="0" fontId="18" fillId="3" borderId="16" xfId="0" applyFont="1" applyFill="1" applyBorder="1" applyAlignment="1">
      <alignment horizontal="center" vertical="center"/>
    </xf>
    <xf numFmtId="0" fontId="18" fillId="3" borderId="20"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0" xfId="0" applyFont="1" applyFill="1" applyBorder="1" applyAlignment="1">
      <alignment horizontal="center" vertical="center"/>
    </xf>
    <xf numFmtId="181" fontId="7" fillId="0" borderId="25" xfId="1" applyNumberFormat="1" applyFont="1" applyFill="1" applyBorder="1" applyAlignment="1" applyProtection="1">
      <alignment horizontal="right" vertical="center" shrinkToFit="1"/>
    </xf>
    <xf numFmtId="181" fontId="7" fillId="0" borderId="26" xfId="1" applyNumberFormat="1" applyFont="1" applyFill="1" applyBorder="1" applyAlignment="1" applyProtection="1">
      <alignment horizontal="right" vertical="center" shrinkToFit="1"/>
    </xf>
    <xf numFmtId="181" fontId="7" fillId="0" borderId="28" xfId="1" applyNumberFormat="1" applyFont="1" applyFill="1" applyBorder="1" applyAlignment="1" applyProtection="1">
      <alignment horizontal="right" vertical="center" shrinkToFit="1"/>
    </xf>
    <xf numFmtId="176" fontId="7" fillId="0" borderId="25" xfId="0" applyNumberFormat="1" applyFont="1" applyBorder="1" applyAlignment="1">
      <alignment horizontal="right" vertical="center" shrinkToFit="1"/>
    </xf>
    <xf numFmtId="176" fontId="7" fillId="0" borderId="28" xfId="0" applyNumberFormat="1" applyFont="1" applyBorder="1" applyAlignment="1">
      <alignment horizontal="right" vertical="center" shrinkToFit="1"/>
    </xf>
    <xf numFmtId="181" fontId="32" fillId="5" borderId="25" xfId="1" applyNumberFormat="1" applyFont="1" applyFill="1" applyBorder="1" applyAlignment="1" applyProtection="1">
      <alignment horizontal="right" vertical="center"/>
    </xf>
    <xf numFmtId="181" fontId="32" fillId="5" borderId="26" xfId="1" applyNumberFormat="1" applyFont="1" applyFill="1" applyBorder="1" applyAlignment="1" applyProtection="1">
      <alignment horizontal="right" vertical="center"/>
    </xf>
    <xf numFmtId="181" fontId="32" fillId="5" borderId="28" xfId="1" applyNumberFormat="1" applyFont="1" applyFill="1" applyBorder="1" applyAlignment="1" applyProtection="1">
      <alignment horizontal="right" vertical="center"/>
    </xf>
    <xf numFmtId="49" fontId="7" fillId="0" borderId="3" xfId="0" applyNumberFormat="1" applyFont="1" applyBorder="1" applyAlignment="1">
      <alignment horizontal="left" vertical="center" shrinkToFit="1"/>
    </xf>
    <xf numFmtId="49" fontId="7" fillId="0" borderId="4" xfId="0" applyNumberFormat="1" applyFont="1" applyBorder="1" applyAlignment="1">
      <alignment horizontal="left" vertical="center" shrinkToFit="1"/>
    </xf>
    <xf numFmtId="49" fontId="7" fillId="0" borderId="8" xfId="0" applyNumberFormat="1" applyFont="1" applyBorder="1" applyAlignment="1">
      <alignment horizontal="left" vertical="center" shrinkToFit="1"/>
    </xf>
    <xf numFmtId="182" fontId="7" fillId="0" borderId="3" xfId="1" applyNumberFormat="1" applyFont="1" applyFill="1" applyBorder="1" applyAlignment="1" applyProtection="1">
      <alignment horizontal="right" vertical="center" shrinkToFit="1"/>
    </xf>
    <xf numFmtId="182" fontId="7" fillId="0" borderId="8" xfId="1" applyNumberFormat="1" applyFont="1" applyFill="1" applyBorder="1" applyAlignment="1" applyProtection="1">
      <alignment horizontal="right" vertical="center" shrinkToFit="1"/>
    </xf>
    <xf numFmtId="181" fontId="7" fillId="0" borderId="3" xfId="1" applyNumberFormat="1" applyFont="1" applyFill="1" applyBorder="1" applyAlignment="1" applyProtection="1">
      <alignment horizontal="right" vertical="center" shrinkToFit="1"/>
    </xf>
    <xf numFmtId="181" fontId="7" fillId="0" borderId="4" xfId="1" applyNumberFormat="1" applyFont="1" applyFill="1" applyBorder="1" applyAlignment="1" applyProtection="1">
      <alignment horizontal="right" vertical="center" shrinkToFit="1"/>
    </xf>
    <xf numFmtId="181" fontId="7" fillId="0" borderId="8" xfId="1" applyNumberFormat="1" applyFont="1" applyFill="1" applyBorder="1" applyAlignment="1" applyProtection="1">
      <alignment horizontal="right" vertical="center" shrinkToFit="1"/>
    </xf>
    <xf numFmtId="176" fontId="7" fillId="0" borderId="3" xfId="0" applyNumberFormat="1" applyFont="1" applyBorder="1" applyAlignment="1">
      <alignment horizontal="right" vertical="center" shrinkToFit="1"/>
    </xf>
    <xf numFmtId="176" fontId="7" fillId="0" borderId="8" xfId="0" applyNumberFormat="1" applyFont="1" applyBorder="1" applyAlignment="1">
      <alignment horizontal="right" vertical="center" shrinkToFit="1"/>
    </xf>
    <xf numFmtId="181" fontId="32" fillId="5" borderId="3" xfId="1" applyNumberFormat="1" applyFont="1" applyFill="1" applyBorder="1" applyAlignment="1" applyProtection="1">
      <alignment horizontal="right" vertical="center"/>
    </xf>
    <xf numFmtId="181" fontId="32" fillId="5" borderId="4" xfId="1" applyNumberFormat="1" applyFont="1" applyFill="1" applyBorder="1" applyAlignment="1" applyProtection="1">
      <alignment horizontal="right" vertical="center"/>
    </xf>
    <xf numFmtId="181" fontId="32" fillId="5" borderId="8" xfId="1" applyNumberFormat="1" applyFont="1" applyFill="1" applyBorder="1" applyAlignment="1" applyProtection="1">
      <alignment horizontal="righ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24" fillId="0" borderId="0" xfId="0" applyFont="1" applyAlignment="1">
      <alignment horizontal="center" vertical="center"/>
    </xf>
    <xf numFmtId="0" fontId="24" fillId="0" borderId="19"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5"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6" fillId="3" borderId="54" xfId="0" applyFont="1" applyFill="1" applyBorder="1">
      <alignment vertical="center"/>
    </xf>
    <xf numFmtId="0" fontId="6" fillId="3" borderId="52" xfId="0" applyFont="1" applyFill="1" applyBorder="1">
      <alignment vertical="center"/>
    </xf>
    <xf numFmtId="38" fontId="6" fillId="0" borderId="10" xfId="1" applyFont="1" applyFill="1" applyBorder="1" applyProtection="1">
      <alignment vertical="center"/>
    </xf>
    <xf numFmtId="38" fontId="6" fillId="0" borderId="11" xfId="1" applyFont="1" applyFill="1" applyBorder="1" applyProtection="1">
      <alignment vertical="center"/>
    </xf>
    <xf numFmtId="38" fontId="6" fillId="0" borderId="12" xfId="1" applyFont="1" applyFill="1" applyBorder="1" applyProtection="1">
      <alignment vertical="center"/>
    </xf>
    <xf numFmtId="38" fontId="6" fillId="0" borderId="9" xfId="1" applyFont="1" applyFill="1" applyBorder="1" applyProtection="1">
      <alignment vertical="center"/>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7" xfId="0" applyFont="1" applyBorder="1" applyAlignment="1">
      <alignment horizontal="left" vertical="center" shrinkToFi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29" xfId="0" applyFont="1" applyBorder="1" applyAlignment="1">
      <alignment horizontal="center" vertical="center"/>
    </xf>
    <xf numFmtId="0" fontId="15" fillId="4" borderId="22" xfId="0" applyFont="1" applyFill="1" applyBorder="1" applyAlignment="1">
      <alignment horizontal="center" vertical="center" shrinkToFit="1"/>
    </xf>
    <xf numFmtId="0" fontId="15" fillId="4" borderId="23" xfId="0" applyFont="1" applyFill="1" applyBorder="1" applyAlignment="1">
      <alignment horizontal="center" vertical="center" shrinkToFit="1"/>
    </xf>
    <xf numFmtId="0" fontId="15" fillId="4" borderId="24" xfId="0" applyFont="1" applyFill="1" applyBorder="1" applyAlignment="1">
      <alignment horizontal="center" vertical="center" shrinkToFit="1"/>
    </xf>
    <xf numFmtId="0" fontId="22" fillId="4" borderId="0" xfId="0" applyFont="1" applyFill="1" applyAlignment="1">
      <alignment horizontal="center" vertical="center"/>
    </xf>
    <xf numFmtId="0" fontId="7" fillId="3" borderId="18" xfId="0" applyFont="1" applyFill="1" applyBorder="1" applyAlignment="1">
      <alignment horizontal="center" vertical="center"/>
    </xf>
    <xf numFmtId="0" fontId="7" fillId="3" borderId="0" xfId="0" applyFont="1" applyFill="1" applyAlignment="1">
      <alignment horizontal="center" vertical="center"/>
    </xf>
    <xf numFmtId="0" fontId="7" fillId="3" borderId="1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6" fillId="4" borderId="10" xfId="0" applyFont="1" applyFill="1" applyBorder="1" applyAlignment="1">
      <alignment horizontal="left" vertical="center"/>
    </xf>
    <xf numFmtId="0" fontId="6" fillId="4" borderId="11" xfId="0" applyFont="1" applyFill="1" applyBorder="1" applyAlignment="1">
      <alignment horizontal="left" vertical="center"/>
    </xf>
    <xf numFmtId="0" fontId="6" fillId="4" borderId="12" xfId="0" applyFont="1" applyFill="1" applyBorder="1" applyAlignment="1">
      <alignment horizontal="left" vertical="center"/>
    </xf>
    <xf numFmtId="181" fontId="15" fillId="4" borderId="41" xfId="1" applyNumberFormat="1" applyFont="1" applyFill="1" applyBorder="1" applyAlignment="1" applyProtection="1">
      <alignment vertical="center" shrinkToFit="1"/>
    </xf>
    <xf numFmtId="181" fontId="15" fillId="4" borderId="42" xfId="1" applyNumberFormat="1" applyFont="1" applyFill="1" applyBorder="1" applyAlignment="1" applyProtection="1">
      <alignment vertical="center" shrinkToFit="1"/>
    </xf>
    <xf numFmtId="181" fontId="15" fillId="4" borderId="38" xfId="1" applyNumberFormat="1" applyFont="1" applyFill="1" applyBorder="1" applyAlignment="1" applyProtection="1">
      <alignment vertical="center" shrinkToFit="1"/>
    </xf>
    <xf numFmtId="49" fontId="7" fillId="0" borderId="31" xfId="0" applyNumberFormat="1" applyFont="1" applyBorder="1" applyAlignment="1">
      <alignment horizontal="left" vertical="center" shrinkToFit="1"/>
    </xf>
    <xf numFmtId="49" fontId="7" fillId="0" borderId="32" xfId="0" applyNumberFormat="1" applyFont="1" applyBorder="1" applyAlignment="1">
      <alignment horizontal="left" vertical="center" shrinkToFit="1"/>
    </xf>
    <xf numFmtId="49" fontId="7" fillId="0" borderId="33" xfId="0" applyNumberFormat="1" applyFont="1" applyBorder="1" applyAlignment="1">
      <alignment horizontal="left" vertical="center" shrinkToFit="1"/>
    </xf>
    <xf numFmtId="182" fontId="7" fillId="0" borderId="31" xfId="1" applyNumberFormat="1" applyFont="1" applyFill="1" applyBorder="1" applyAlignment="1" applyProtection="1">
      <alignment horizontal="right" vertical="center" shrinkToFit="1"/>
    </xf>
    <xf numFmtId="182" fontId="7" fillId="0" borderId="33" xfId="1" applyNumberFormat="1" applyFont="1" applyFill="1" applyBorder="1" applyAlignment="1" applyProtection="1">
      <alignment horizontal="right" vertical="center" shrinkToFit="1"/>
    </xf>
    <xf numFmtId="181" fontId="7" fillId="0" borderId="31" xfId="1" applyNumberFormat="1" applyFont="1" applyBorder="1" applyAlignment="1">
      <alignment horizontal="right" vertical="center" shrinkToFit="1"/>
    </xf>
    <xf numFmtId="181" fontId="7" fillId="0" borderId="32" xfId="1" applyNumberFormat="1" applyFont="1" applyBorder="1" applyAlignment="1">
      <alignment horizontal="right" vertical="center" shrinkToFit="1"/>
    </xf>
    <xf numFmtId="181" fontId="7" fillId="0" borderId="33" xfId="1" applyNumberFormat="1" applyFont="1" applyBorder="1" applyAlignment="1">
      <alignment horizontal="right" vertical="center" shrinkToFit="1"/>
    </xf>
    <xf numFmtId="176" fontId="7" fillId="0" borderId="31" xfId="0" applyNumberFormat="1" applyFont="1" applyBorder="1" applyAlignment="1">
      <alignment horizontal="right" vertical="center" shrinkToFit="1"/>
    </xf>
    <xf numFmtId="176" fontId="7" fillId="0" borderId="33" xfId="0" applyNumberFormat="1" applyFont="1" applyBorder="1" applyAlignment="1">
      <alignment horizontal="right" vertical="center" shrinkToFit="1"/>
    </xf>
    <xf numFmtId="181" fontId="32" fillId="5" borderId="31" xfId="1" applyNumberFormat="1" applyFont="1" applyFill="1" applyBorder="1" applyAlignment="1" applyProtection="1">
      <alignment horizontal="right" vertical="center"/>
    </xf>
    <xf numFmtId="181" fontId="32" fillId="5" borderId="32" xfId="1" applyNumberFormat="1" applyFont="1" applyFill="1" applyBorder="1" applyAlignment="1" applyProtection="1">
      <alignment horizontal="right" vertical="center"/>
    </xf>
    <xf numFmtId="181" fontId="32" fillId="5" borderId="33" xfId="1" applyNumberFormat="1" applyFont="1" applyFill="1" applyBorder="1" applyAlignment="1" applyProtection="1">
      <alignment horizontal="right" vertical="center"/>
    </xf>
    <xf numFmtId="0" fontId="5" fillId="3" borderId="15"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38" xfId="0" applyFont="1" applyFill="1" applyBorder="1" applyAlignment="1">
      <alignment horizontal="center" vertical="center"/>
    </xf>
    <xf numFmtId="0" fontId="13" fillId="3" borderId="21" xfId="0" applyFont="1" applyFill="1" applyBorder="1" applyAlignment="1">
      <alignment horizontal="center" vertical="center"/>
    </xf>
    <xf numFmtId="0" fontId="7" fillId="4" borderId="39" xfId="0" applyFont="1" applyFill="1" applyBorder="1" applyAlignment="1">
      <alignment horizontal="left" vertical="center"/>
    </xf>
    <xf numFmtId="0" fontId="7" fillId="4" borderId="40" xfId="0" applyFont="1" applyFill="1" applyBorder="1" applyAlignment="1">
      <alignment horizontal="left" vertical="center"/>
    </xf>
    <xf numFmtId="0" fontId="7" fillId="4" borderId="7" xfId="0" applyFont="1" applyFill="1" applyBorder="1" applyAlignment="1">
      <alignment horizontal="left" vertical="center"/>
    </xf>
    <xf numFmtId="181" fontId="15" fillId="4" borderId="5" xfId="1" applyNumberFormat="1" applyFont="1" applyFill="1" applyBorder="1" applyProtection="1">
      <alignment vertical="center"/>
    </xf>
    <xf numFmtId="181" fontId="15" fillId="4" borderId="3" xfId="1" applyNumberFormat="1" applyFont="1" applyFill="1" applyBorder="1" applyAlignment="1" applyProtection="1">
      <alignment vertical="center" shrinkToFit="1"/>
    </xf>
    <xf numFmtId="181" fontId="15" fillId="4" borderId="4" xfId="1" applyNumberFormat="1" applyFont="1" applyFill="1" applyBorder="1" applyAlignment="1" applyProtection="1">
      <alignment vertical="center" shrinkToFit="1"/>
    </xf>
    <xf numFmtId="181" fontId="15" fillId="4" borderId="8" xfId="1" applyNumberFormat="1" applyFont="1" applyFill="1" applyBorder="1" applyAlignment="1" applyProtection="1">
      <alignment vertical="center" shrinkToFit="1"/>
    </xf>
    <xf numFmtId="0" fontId="20" fillId="0" borderId="0" xfId="0" applyFont="1" applyAlignment="1">
      <alignment horizontal="center" vertical="center" wrapText="1"/>
    </xf>
    <xf numFmtId="0" fontId="20" fillId="0" borderId="11" xfId="0" applyFont="1" applyBorder="1" applyAlignment="1">
      <alignment horizontal="center" vertical="center" wrapText="1"/>
    </xf>
    <xf numFmtId="185" fontId="4" fillId="0" borderId="22" xfId="0" applyNumberFormat="1" applyFont="1" applyBorder="1" applyAlignment="1">
      <alignment horizontal="left" vertical="center"/>
    </xf>
    <xf numFmtId="185" fontId="4" fillId="0" borderId="23" xfId="0" applyNumberFormat="1" applyFont="1" applyBorder="1" applyAlignment="1">
      <alignment horizontal="left" vertical="center"/>
    </xf>
    <xf numFmtId="185" fontId="4" fillId="0" borderId="24" xfId="0" applyNumberFormat="1" applyFont="1" applyBorder="1" applyAlignment="1">
      <alignment horizontal="left" vertical="center"/>
    </xf>
    <xf numFmtId="0" fontId="15" fillId="3" borderId="16"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39" xfId="0" applyFont="1" applyFill="1" applyBorder="1" applyAlignment="1">
      <alignment horizontal="center" vertical="center"/>
    </xf>
    <xf numFmtId="0" fontId="15" fillId="3" borderId="40" xfId="0" applyFont="1" applyFill="1" applyBorder="1" applyAlignment="1">
      <alignment horizontal="center" vertical="center"/>
    </xf>
    <xf numFmtId="0" fontId="15" fillId="3" borderId="7" xfId="0" applyFont="1" applyFill="1" applyBorder="1" applyAlignment="1">
      <alignment horizontal="center" vertical="center"/>
    </xf>
    <xf numFmtId="0" fontId="4" fillId="0" borderId="40" xfId="0" applyFont="1" applyBorder="1" applyAlignment="1">
      <alignment horizontal="left" vertical="center" shrinkToFit="1"/>
    </xf>
    <xf numFmtId="0" fontId="4" fillId="0" borderId="7" xfId="0" applyFont="1" applyBorder="1" applyAlignment="1">
      <alignment horizontal="left" vertical="center" shrinkToFi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6" fillId="3" borderId="53" xfId="0" applyFont="1" applyFill="1" applyBorder="1">
      <alignment vertical="center"/>
    </xf>
    <xf numFmtId="0" fontId="6" fillId="3" borderId="51" xfId="0" applyFont="1" applyFill="1" applyBorder="1">
      <alignment vertical="center"/>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7" fillId="0" borderId="28" xfId="0" applyFont="1" applyBorder="1" applyAlignment="1">
      <alignment horizontal="left" vertical="center" shrinkToFit="1"/>
    </xf>
    <xf numFmtId="181" fontId="7" fillId="0" borderId="25" xfId="1" applyNumberFormat="1" applyFont="1" applyFill="1" applyBorder="1" applyAlignment="1" applyProtection="1">
      <alignment horizontal="right" vertical="center"/>
    </xf>
    <xf numFmtId="181" fontId="7" fillId="0" borderId="28" xfId="1" applyNumberFormat="1" applyFont="1" applyFill="1" applyBorder="1" applyAlignment="1" applyProtection="1">
      <alignment horizontal="right" vertical="center"/>
    </xf>
    <xf numFmtId="181" fontId="7" fillId="0" borderId="25" xfId="1" applyNumberFormat="1" applyFont="1" applyBorder="1" applyAlignment="1">
      <alignment horizontal="right" vertical="center" shrinkToFit="1"/>
    </xf>
    <xf numFmtId="181" fontId="7" fillId="0" borderId="26" xfId="1" applyNumberFormat="1" applyFont="1" applyBorder="1" applyAlignment="1">
      <alignment horizontal="right" vertical="center" shrinkToFit="1"/>
    </xf>
    <xf numFmtId="181" fontId="7" fillId="0" borderId="28" xfId="1" applyNumberFormat="1" applyFont="1" applyBorder="1" applyAlignment="1">
      <alignment horizontal="right" vertical="center" shrinkToFit="1"/>
    </xf>
    <xf numFmtId="179" fontId="6" fillId="4" borderId="50" xfId="0" applyNumberFormat="1" applyFont="1" applyFill="1" applyBorder="1" applyAlignment="1" applyProtection="1">
      <alignment horizontal="center" vertical="center"/>
      <protection locked="0"/>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8" xfId="0" applyFont="1" applyBorder="1" applyAlignment="1">
      <alignment horizontal="left" vertical="center" shrinkToFit="1"/>
    </xf>
    <xf numFmtId="181" fontId="7" fillId="0" borderId="3" xfId="1" applyNumberFormat="1" applyFont="1" applyFill="1" applyBorder="1" applyAlignment="1" applyProtection="1">
      <alignment horizontal="right" vertical="center"/>
    </xf>
    <xf numFmtId="181" fontId="7" fillId="0" borderId="8" xfId="1" applyNumberFormat="1" applyFont="1" applyFill="1" applyBorder="1" applyAlignment="1" applyProtection="1">
      <alignment horizontal="right" vertical="center"/>
    </xf>
    <xf numFmtId="0" fontId="15" fillId="4" borderId="16" xfId="0" applyFont="1" applyFill="1" applyBorder="1" applyAlignment="1">
      <alignment horizontal="left" vertical="center"/>
    </xf>
    <xf numFmtId="0" fontId="15" fillId="4" borderId="20" xfId="0" applyFont="1" applyFill="1" applyBorder="1" applyAlignment="1">
      <alignment horizontal="left" vertical="center"/>
    </xf>
    <xf numFmtId="0" fontId="7" fillId="0" borderId="31" xfId="0" applyFont="1" applyBorder="1" applyAlignment="1">
      <alignment horizontal="left" vertical="center" shrinkToFit="1"/>
    </xf>
    <xf numFmtId="0" fontId="7" fillId="0" borderId="32" xfId="0" applyFont="1" applyBorder="1" applyAlignment="1">
      <alignment horizontal="left" vertical="center" shrinkToFit="1"/>
    </xf>
    <xf numFmtId="0" fontId="7" fillId="0" borderId="33" xfId="0" applyFont="1" applyBorder="1" applyAlignment="1">
      <alignment horizontal="left" vertical="center" shrinkToFit="1"/>
    </xf>
    <xf numFmtId="181" fontId="7" fillId="0" borderId="31" xfId="1" applyNumberFormat="1" applyFont="1" applyFill="1" applyBorder="1" applyAlignment="1" applyProtection="1">
      <alignment horizontal="right" vertical="center"/>
    </xf>
    <xf numFmtId="181" fontId="7" fillId="0" borderId="33" xfId="1" applyNumberFormat="1" applyFont="1" applyFill="1" applyBorder="1" applyAlignment="1" applyProtection="1">
      <alignment horizontal="right" vertical="center"/>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24" xfId="0" applyFont="1" applyFill="1" applyBorder="1" applyAlignment="1">
      <alignment horizontal="center" vertical="center"/>
    </xf>
    <xf numFmtId="187" fontId="21" fillId="0" borderId="15" xfId="0" applyNumberFormat="1" applyFont="1" applyBorder="1" applyAlignment="1">
      <alignment horizontal="center" vertical="center"/>
    </xf>
    <xf numFmtId="187" fontId="21" fillId="0" borderId="16" xfId="0" applyNumberFormat="1" applyFont="1" applyBorder="1" applyAlignment="1">
      <alignment horizontal="center" vertical="center"/>
    </xf>
    <xf numFmtId="187" fontId="21" fillId="0" borderId="20" xfId="0" applyNumberFormat="1" applyFont="1" applyBorder="1" applyAlignment="1">
      <alignment horizontal="center" vertical="center"/>
    </xf>
    <xf numFmtId="187" fontId="21" fillId="0" borderId="10" xfId="0" applyNumberFormat="1" applyFont="1" applyBorder="1" applyAlignment="1">
      <alignment horizontal="center" vertical="center"/>
    </xf>
    <xf numFmtId="187" fontId="21" fillId="0" borderId="11" xfId="0" applyNumberFormat="1" applyFont="1" applyBorder="1" applyAlignment="1">
      <alignment horizontal="center" vertical="center"/>
    </xf>
    <xf numFmtId="187" fontId="21" fillId="0" borderId="12" xfId="0" applyNumberFormat="1"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48" xfId="0" applyFont="1" applyBorder="1" applyAlignment="1">
      <alignment horizontal="left" vertical="center" wrapText="1"/>
    </xf>
    <xf numFmtId="0" fontId="5" fillId="0" borderId="49"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6" fillId="0" borderId="16" xfId="0" applyFont="1" applyBorder="1" applyAlignment="1">
      <alignment horizontal="left" vertical="center"/>
    </xf>
    <xf numFmtId="0" fontId="23" fillId="0" borderId="16" xfId="0" applyFont="1" applyBorder="1" applyAlignment="1">
      <alignment horizontal="left" vertical="center"/>
    </xf>
    <xf numFmtId="0" fontId="23" fillId="0" borderId="20" xfId="0" applyFont="1" applyBorder="1" applyAlignment="1">
      <alignment horizontal="left" vertical="center"/>
    </xf>
    <xf numFmtId="0" fontId="0" fillId="0" borderId="22" xfId="0" applyBorder="1" applyAlignment="1">
      <alignment horizontal="center" vertical="center"/>
    </xf>
    <xf numFmtId="0" fontId="0" fillId="0" borderId="24" xfId="0" applyBorder="1" applyAlignment="1">
      <alignment horizontal="center" vertical="center"/>
    </xf>
    <xf numFmtId="58" fontId="34" fillId="0" borderId="22" xfId="0" applyNumberFormat="1" applyFont="1" applyBorder="1" applyAlignment="1">
      <alignment horizontal="center" vertical="center"/>
    </xf>
    <xf numFmtId="58" fontId="34" fillId="0" borderId="24" xfId="0" applyNumberFormat="1" applyFont="1" applyBorder="1" applyAlignment="1">
      <alignment horizontal="center" vertical="center"/>
    </xf>
  </cellXfs>
  <cellStyles count="2">
    <cellStyle name="桁区切り" xfId="1" builtinId="6"/>
    <cellStyle name="標準" xfId="0" builtinId="0"/>
  </cellStyles>
  <dxfs count="7">
    <dxf>
      <numFmt numFmtId="181" formatCode="#,##0;[Red]\▲#,##0"/>
    </dxf>
    <dxf>
      <font>
        <color rgb="FF0000FF"/>
      </font>
    </dxf>
    <dxf>
      <font>
        <b val="0"/>
        <i val="0"/>
        <color rgb="FFFF0000"/>
      </font>
    </dxf>
    <dxf>
      <numFmt numFmtId="181" formatCode="#,##0;[Red]\▲#,##0"/>
    </dxf>
    <dxf>
      <font>
        <color rgb="FF0000FF"/>
      </font>
    </dxf>
    <dxf>
      <font>
        <b val="0"/>
        <i val="0"/>
        <color rgb="FFFF0000"/>
      </font>
    </dxf>
    <dxf>
      <numFmt numFmtId="181" formatCode="#,##0;[Red]\▲#,##0"/>
    </dxf>
  </dxfs>
  <tableStyles count="0" defaultTableStyle="TableStyleMedium2" defaultPivotStyle="PivotStyleLight16"/>
  <colors>
    <mruColors>
      <color rgb="FFCCFFFF"/>
      <color rgb="FF0000FF"/>
      <color rgb="FF4BD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checked="Checked" firstButton="1" fmlaLink="$AH$2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AH$2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76201</xdr:colOff>
      <xdr:row>28</xdr:row>
      <xdr:rowOff>66675</xdr:rowOff>
    </xdr:from>
    <xdr:to>
      <xdr:col>12</xdr:col>
      <xdr:colOff>219075</xdr:colOff>
      <xdr:row>30</xdr:row>
      <xdr:rowOff>105602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6201" y="5686425"/>
          <a:ext cx="3524249" cy="381827"/>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日本住宅パネル工業協同組合　指定請求書</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1</xdr:col>
      <xdr:colOff>104774</xdr:colOff>
      <xdr:row>28</xdr:row>
      <xdr:rowOff>114300</xdr:rowOff>
    </xdr:from>
    <xdr:to>
      <xdr:col>1</xdr:col>
      <xdr:colOff>392774</xdr:colOff>
      <xdr:row>30</xdr:row>
      <xdr:rowOff>59400</xdr:rowOff>
    </xdr:to>
    <xdr:pic>
      <xdr:nvPicPr>
        <xdr:cNvPr id="3" name="Picture 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499" y="5734050"/>
          <a:ext cx="288000"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22</xdr:col>
          <xdr:colOff>209550</xdr:colOff>
          <xdr:row>20</xdr:row>
          <xdr:rowOff>57150</xdr:rowOff>
        </xdr:from>
        <xdr:to>
          <xdr:col>24</xdr:col>
          <xdr:colOff>152400</xdr:colOff>
          <xdr:row>21</xdr:row>
          <xdr:rowOff>123825</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20</xdr:row>
          <xdr:rowOff>76200</xdr:rowOff>
        </xdr:from>
        <xdr:to>
          <xdr:col>22</xdr:col>
          <xdr:colOff>200025</xdr:colOff>
          <xdr:row>21</xdr:row>
          <xdr:rowOff>114300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20</xdr:row>
          <xdr:rowOff>57150</xdr:rowOff>
        </xdr:from>
        <xdr:to>
          <xdr:col>28</xdr:col>
          <xdr:colOff>9525</xdr:colOff>
          <xdr:row>21</xdr:row>
          <xdr:rowOff>123825</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76201</xdr:colOff>
      <xdr:row>28</xdr:row>
      <xdr:rowOff>66675</xdr:rowOff>
    </xdr:from>
    <xdr:to>
      <xdr:col>12</xdr:col>
      <xdr:colOff>219075</xdr:colOff>
      <xdr:row>30</xdr:row>
      <xdr:rowOff>105602</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6201" y="5686425"/>
          <a:ext cx="3524249" cy="381827"/>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日本住宅パネル工業協同組合　指定請求書</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1</xdr:col>
      <xdr:colOff>104774</xdr:colOff>
      <xdr:row>28</xdr:row>
      <xdr:rowOff>114300</xdr:rowOff>
    </xdr:from>
    <xdr:to>
      <xdr:col>1</xdr:col>
      <xdr:colOff>392774</xdr:colOff>
      <xdr:row>30</xdr:row>
      <xdr:rowOff>59400</xdr:rowOff>
    </xdr:to>
    <xdr:pic>
      <xdr:nvPicPr>
        <xdr:cNvPr id="4" name="Picture 4">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499" y="5734050"/>
          <a:ext cx="288000"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22</xdr:col>
          <xdr:colOff>209550</xdr:colOff>
          <xdr:row>20</xdr:row>
          <xdr:rowOff>57150</xdr:rowOff>
        </xdr:from>
        <xdr:to>
          <xdr:col>24</xdr:col>
          <xdr:colOff>152400</xdr:colOff>
          <xdr:row>21</xdr:row>
          <xdr:rowOff>95250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20</xdr:row>
          <xdr:rowOff>76200</xdr:rowOff>
        </xdr:from>
        <xdr:to>
          <xdr:col>22</xdr:col>
          <xdr:colOff>200025</xdr:colOff>
          <xdr:row>21</xdr:row>
          <xdr:rowOff>85725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20</xdr:row>
          <xdr:rowOff>57150</xdr:rowOff>
        </xdr:from>
        <xdr:to>
          <xdr:col>28</xdr:col>
          <xdr:colOff>9525</xdr:colOff>
          <xdr:row>21</xdr:row>
          <xdr:rowOff>95250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0</xdr:colOff>
          <xdr:row>62</xdr:row>
          <xdr:rowOff>136525</xdr:rowOff>
        </xdr:from>
        <xdr:to>
          <xdr:col>31</xdr:col>
          <xdr:colOff>263550</xdr:colOff>
          <xdr:row>65</xdr:row>
          <xdr:rowOff>90175</xdr:rowOff>
        </xdr:to>
        <xdr:pic>
          <xdr:nvPicPr>
            <xdr:cNvPr id="10" name="図 9">
              <a:extLst>
                <a:ext uri="{FF2B5EF4-FFF2-40B4-BE49-F238E27FC236}">
                  <a16:creationId xmlns:a16="http://schemas.microsoft.com/office/drawing/2014/main" id="{00000000-0008-0000-0200-00000A000000}"/>
                </a:ext>
              </a:extLst>
            </xdr:cNvPr>
            <xdr:cNvPicPr>
              <a:picLocks noChangeArrowheads="1"/>
              <a:extLst>
                <a:ext uri="{84589F7E-364E-4C9E-8A38-B11213B215E9}">
                  <a14:cameraTool cellRange="Sheet1!$B$7:$F$7" spid="_x0000_s2330"/>
                </a:ext>
              </a:extLst>
            </xdr:cNvPicPr>
          </xdr:nvPicPr>
          <xdr:blipFill>
            <a:blip xmlns:r="http://schemas.openxmlformats.org/officeDocument/2006/relationships" r:embed="rId1"/>
            <a:srcRect/>
            <a:stretch>
              <a:fillRect/>
            </a:stretch>
          </xdr:blipFill>
          <xdr:spPr bwMode="auto">
            <a:xfrm>
              <a:off x="5257800" y="11490325"/>
              <a:ext cx="2340000" cy="46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oneCellAnchor>
    <xdr:from>
      <xdr:col>1</xdr:col>
      <xdr:colOff>123825</xdr:colOff>
      <xdr:row>29</xdr:row>
      <xdr:rowOff>104775</xdr:rowOff>
    </xdr:from>
    <xdr:ext cx="288000" cy="288000"/>
    <xdr:pic>
      <xdr:nvPicPr>
        <xdr:cNvPr id="11" name="Picture 4">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5267325"/>
          <a:ext cx="288000"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76201</xdr:colOff>
      <xdr:row>29</xdr:row>
      <xdr:rowOff>50800</xdr:rowOff>
    </xdr:from>
    <xdr:to>
      <xdr:col>9</xdr:col>
      <xdr:colOff>327301</xdr:colOff>
      <xdr:row>31</xdr:row>
      <xdr:rowOff>89727</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76201" y="5146675"/>
          <a:ext cx="2880000" cy="381827"/>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150">
              <a:solidFill>
                <a:sysClr val="windowText" lastClr="000000"/>
              </a:solidFill>
            </a:rPr>
            <a:t>　</a:t>
          </a:r>
          <a:r>
            <a:rPr kumimoji="1" lang="ja-JP" altLang="en-US" sz="1150" b="1">
              <a:solidFill>
                <a:sysClr val="windowText" lastClr="000000"/>
              </a:solidFill>
              <a:latin typeface="ＭＳ ゴシック" panose="020B0609070205080204" pitchFamily="49" charset="-128"/>
              <a:ea typeface="ＭＳ ゴシック" panose="020B0609070205080204" pitchFamily="49" charset="-128"/>
            </a:rPr>
            <a:t>日本住宅パネル工業協同組合</a:t>
          </a:r>
          <a:endParaRPr kumimoji="1" lang="en-US" altLang="ja-JP" sz="115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21</xdr:col>
          <xdr:colOff>0</xdr:colOff>
          <xdr:row>28</xdr:row>
          <xdr:rowOff>133350</xdr:rowOff>
        </xdr:from>
        <xdr:to>
          <xdr:col>31</xdr:col>
          <xdr:colOff>263550</xdr:colOff>
          <xdr:row>31</xdr:row>
          <xdr:rowOff>87000</xdr:rowOff>
        </xdr:to>
        <xdr:pic>
          <xdr:nvPicPr>
            <xdr:cNvPr id="20" name="図 19">
              <a:extLst>
                <a:ext uri="{FF2B5EF4-FFF2-40B4-BE49-F238E27FC236}">
                  <a16:creationId xmlns:a16="http://schemas.microsoft.com/office/drawing/2014/main" id="{00000000-0008-0000-0200-000014000000}"/>
                </a:ext>
              </a:extLst>
            </xdr:cNvPr>
            <xdr:cNvPicPr>
              <a:picLocks noChangeArrowheads="1"/>
              <a:extLst>
                <a:ext uri="{84589F7E-364E-4C9E-8A38-B11213B215E9}">
                  <a14:cameraTool cellRange="Sheet1!$B$7:$F$7" spid="_x0000_s2331"/>
                </a:ext>
              </a:extLst>
            </xdr:cNvPicPr>
          </xdr:nvPicPr>
          <xdr:blipFill>
            <a:blip xmlns:r="http://schemas.openxmlformats.org/officeDocument/2006/relationships" r:embed="rId1"/>
            <a:srcRect/>
            <a:stretch>
              <a:fillRect/>
            </a:stretch>
          </xdr:blipFill>
          <xdr:spPr bwMode="auto">
            <a:xfrm>
              <a:off x="5257800" y="5124450"/>
              <a:ext cx="2340000" cy="46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oneCellAnchor>
    <xdr:from>
      <xdr:col>1</xdr:col>
      <xdr:colOff>123825</xdr:colOff>
      <xdr:row>63</xdr:row>
      <xdr:rowOff>104775</xdr:rowOff>
    </xdr:from>
    <xdr:ext cx="288000" cy="288000"/>
    <xdr:pic>
      <xdr:nvPicPr>
        <xdr:cNvPr id="3" name="Picture 4">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1630025"/>
          <a:ext cx="288000"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76201</xdr:colOff>
      <xdr:row>63</xdr:row>
      <xdr:rowOff>50800</xdr:rowOff>
    </xdr:from>
    <xdr:to>
      <xdr:col>9</xdr:col>
      <xdr:colOff>327301</xdr:colOff>
      <xdr:row>65</xdr:row>
      <xdr:rowOff>89727</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76201" y="5146675"/>
          <a:ext cx="2880000" cy="381827"/>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150">
              <a:solidFill>
                <a:sysClr val="windowText" lastClr="000000"/>
              </a:solidFill>
            </a:rPr>
            <a:t>　</a:t>
          </a:r>
          <a:r>
            <a:rPr kumimoji="1" lang="ja-JP" altLang="en-US" sz="1150" b="1">
              <a:solidFill>
                <a:sysClr val="windowText" lastClr="000000"/>
              </a:solidFill>
              <a:latin typeface="ＭＳ ゴシック" panose="020B0609070205080204" pitchFamily="49" charset="-128"/>
              <a:ea typeface="ＭＳ ゴシック" panose="020B0609070205080204" pitchFamily="49" charset="-128"/>
            </a:rPr>
            <a:t>日本住宅パネル工業協同組合</a:t>
          </a:r>
          <a:endParaRPr kumimoji="1" lang="en-US" altLang="ja-JP" sz="115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omments" Target="../comments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7C2ED-01D1-4166-B75C-09E5400AB556}">
  <dimension ref="A1:AL58"/>
  <sheetViews>
    <sheetView workbookViewId="0">
      <selection activeCell="K19" sqref="K19:M23"/>
    </sheetView>
  </sheetViews>
  <sheetFormatPr defaultRowHeight="13.5"/>
  <cols>
    <col min="1" max="1" width="1.125" style="2" customWidth="1"/>
    <col min="2" max="2" width="8.625" style="2" customWidth="1"/>
    <col min="3" max="3" width="3.625" style="2" customWidth="1"/>
    <col min="4" max="5" width="1.625" style="2" customWidth="1"/>
    <col min="6" max="6" width="3" style="2" customWidth="1"/>
    <col min="7" max="7" width="9.625" style="2" customWidth="1"/>
    <col min="8" max="9" width="2.625" style="2" customWidth="1"/>
    <col min="10" max="10" width="4.625" style="2" customWidth="1"/>
    <col min="11" max="12" width="2.625" style="2" customWidth="1"/>
    <col min="13" max="13" width="3.625" style="2" customWidth="1"/>
    <col min="14" max="15" width="2.125" style="2" customWidth="1"/>
    <col min="16" max="16" width="3.625" style="2" customWidth="1"/>
    <col min="17" max="17" width="3.125" style="2" customWidth="1"/>
    <col min="18" max="18" width="2.625" style="2" customWidth="1"/>
    <col min="19" max="19" width="3.125" style="2" customWidth="1"/>
    <col min="20" max="21" width="2.125" style="2" customWidth="1"/>
    <col min="22" max="22" width="2.625" style="2" customWidth="1"/>
    <col min="23" max="23" width="4.625" style="2" customWidth="1"/>
    <col min="24" max="24" width="2.625" style="2" customWidth="1"/>
    <col min="25" max="26" width="2.125" style="2" customWidth="1"/>
    <col min="27" max="27" width="3.625" style="2" customWidth="1"/>
    <col min="28" max="32" width="2.625" style="2" customWidth="1"/>
    <col min="33" max="33" width="2.5" style="2" customWidth="1"/>
    <col min="34" max="34" width="5.875" style="2" hidden="1" customWidth="1"/>
    <col min="35" max="35" width="7.875" style="2" hidden="1" customWidth="1"/>
    <col min="36" max="37" width="9" style="2" hidden="1" customWidth="1"/>
    <col min="38" max="16384" width="9" style="2"/>
  </cols>
  <sheetData>
    <row r="1" spans="1:38" ht="12" customHeight="1" thickBot="1">
      <c r="A1" s="1"/>
      <c r="B1" s="1"/>
      <c r="C1" s="1"/>
      <c r="D1" s="1"/>
      <c r="E1" s="1"/>
      <c r="F1" s="1"/>
      <c r="AA1" s="1"/>
      <c r="AB1" s="1"/>
      <c r="AC1" s="1"/>
      <c r="AD1" s="1"/>
      <c r="AE1" s="1"/>
      <c r="AF1" s="1"/>
      <c r="AG1" s="1"/>
      <c r="AH1" s="1"/>
      <c r="AI1" s="1"/>
    </row>
    <row r="2" spans="1:38" ht="17.25" customHeight="1" thickBot="1">
      <c r="A2" s="1"/>
      <c r="B2" s="60" t="s">
        <v>47</v>
      </c>
      <c r="C2" s="61"/>
      <c r="D2" s="61"/>
      <c r="E2" s="61"/>
      <c r="F2" s="61"/>
      <c r="G2" s="61"/>
      <c r="H2" s="61"/>
      <c r="I2" s="61"/>
      <c r="J2" s="61"/>
      <c r="K2" s="61"/>
      <c r="L2" s="62"/>
      <c r="N2" s="63"/>
      <c r="O2" s="63"/>
      <c r="P2" s="63"/>
      <c r="Q2" s="64"/>
      <c r="R2" s="64"/>
      <c r="S2" s="64"/>
      <c r="T2" s="64"/>
      <c r="U2" s="64"/>
      <c r="V2" s="64"/>
      <c r="W2" s="64"/>
      <c r="Y2" s="65" t="s">
        <v>16</v>
      </c>
      <c r="Z2" s="66"/>
      <c r="AA2" s="67"/>
      <c r="AB2" s="68" t="str">
        <f ca="1">AH2</f>
        <v>2309-74713</v>
      </c>
      <c r="AC2" s="68"/>
      <c r="AD2" s="68"/>
      <c r="AE2" s="68"/>
      <c r="AF2" s="69"/>
      <c r="AG2" s="1"/>
      <c r="AH2" s="47" t="str">
        <f ca="1">RIGHT(TEXT(YEAR(B8),"0000"),2)&amp;TEXT(MONTH(B8),"00")&amp;"-"&amp;TEXT(INT(RAND()*100000),"00000")</f>
        <v>2309-74713</v>
      </c>
      <c r="AI2" s="47"/>
    </row>
    <row r="3" spans="1:38" ht="6.75" customHeight="1">
      <c r="A3" s="1"/>
      <c r="B3" s="1"/>
      <c r="C3" s="1"/>
      <c r="D3" s="1"/>
      <c r="E3" s="1"/>
      <c r="F3" s="1"/>
      <c r="G3" s="1"/>
      <c r="H3" s="4"/>
      <c r="I3" s="4"/>
      <c r="J3" s="4"/>
      <c r="K3" s="4"/>
      <c r="L3" s="4"/>
      <c r="M3" s="4"/>
      <c r="N3" s="4"/>
      <c r="O3" s="4"/>
      <c r="P3" s="4"/>
      <c r="Q3" s="4"/>
      <c r="R3" s="4"/>
      <c r="S3" s="4"/>
      <c r="T3" s="4"/>
      <c r="U3" s="4"/>
      <c r="V3" s="4"/>
      <c r="W3" s="4"/>
      <c r="X3" s="4"/>
      <c r="Y3" s="4"/>
      <c r="Z3" s="4"/>
      <c r="AA3" s="1"/>
      <c r="AB3" s="1"/>
      <c r="AC3" s="1"/>
      <c r="AD3" s="1"/>
      <c r="AE3" s="1"/>
      <c r="AF3" s="1"/>
      <c r="AG3" s="1"/>
      <c r="AH3" s="1"/>
      <c r="AI3" s="1"/>
    </row>
    <row r="4" spans="1:38" ht="15" customHeight="1">
      <c r="A4" s="1"/>
      <c r="B4" s="3" t="s">
        <v>13</v>
      </c>
      <c r="C4" s="79" t="s">
        <v>3</v>
      </c>
      <c r="D4" s="80"/>
      <c r="E4" s="80"/>
      <c r="F4" s="80"/>
      <c r="G4" s="80"/>
      <c r="H4" s="80"/>
      <c r="I4" s="80"/>
      <c r="J4" s="80"/>
      <c r="K4" s="80"/>
      <c r="L4" s="81"/>
      <c r="N4" s="82" t="s">
        <v>14</v>
      </c>
      <c r="O4" s="83"/>
      <c r="P4" s="83"/>
      <c r="Q4" s="83"/>
      <c r="R4" s="83"/>
      <c r="S4" s="84"/>
      <c r="T4" s="85" t="s">
        <v>44</v>
      </c>
      <c r="U4" s="86"/>
      <c r="V4" s="86"/>
      <c r="W4" s="86"/>
      <c r="X4" s="86"/>
      <c r="Y4" s="87"/>
      <c r="Z4" s="48" t="s">
        <v>49</v>
      </c>
      <c r="AA4" s="49"/>
      <c r="AB4" s="49"/>
      <c r="AC4" s="49"/>
      <c r="AD4" s="49"/>
      <c r="AE4" s="49"/>
      <c r="AF4" s="50"/>
      <c r="AG4" s="1"/>
      <c r="AH4" s="1"/>
    </row>
    <row r="5" spans="1:38" ht="20.100000000000001" customHeight="1">
      <c r="A5" s="1"/>
      <c r="B5" s="17">
        <v>8012</v>
      </c>
      <c r="C5" s="51" t="s">
        <v>70</v>
      </c>
      <c r="D5" s="52"/>
      <c r="E5" s="52"/>
      <c r="F5" s="52"/>
      <c r="G5" s="52"/>
      <c r="H5" s="52"/>
      <c r="I5" s="52"/>
      <c r="J5" s="52"/>
      <c r="K5" s="52"/>
      <c r="L5" s="53"/>
      <c r="N5" s="54">
        <f>IFERROR(M28,0)</f>
        <v>-12000</v>
      </c>
      <c r="O5" s="55"/>
      <c r="P5" s="55"/>
      <c r="Q5" s="55"/>
      <c r="R5" s="55"/>
      <c r="S5" s="56"/>
      <c r="T5" s="54">
        <f ca="1">Q28</f>
        <v>-1200</v>
      </c>
      <c r="U5" s="55"/>
      <c r="V5" s="55"/>
      <c r="W5" s="55"/>
      <c r="X5" s="55"/>
      <c r="Y5" s="56"/>
      <c r="Z5" s="57">
        <f ca="1">N5+T5</f>
        <v>-13200</v>
      </c>
      <c r="AA5" s="58"/>
      <c r="AB5" s="58"/>
      <c r="AC5" s="58"/>
      <c r="AD5" s="58"/>
      <c r="AE5" s="58"/>
      <c r="AF5" s="59"/>
      <c r="AG5" s="1"/>
    </row>
    <row r="6" spans="1:38" ht="9.9499999999999993" customHeight="1">
      <c r="A6" s="1"/>
      <c r="B6" s="1"/>
      <c r="C6" s="1"/>
      <c r="D6" s="1"/>
      <c r="E6" s="1"/>
      <c r="F6" s="1"/>
      <c r="G6" s="1"/>
      <c r="H6" s="4"/>
      <c r="I6" s="4"/>
      <c r="J6" s="4"/>
      <c r="K6" s="4"/>
      <c r="L6" s="4"/>
      <c r="M6" s="4"/>
      <c r="N6" s="4"/>
      <c r="O6" s="4"/>
      <c r="Y6" s="4"/>
      <c r="Z6" s="4"/>
      <c r="AA6" s="1"/>
      <c r="AB6" s="1"/>
      <c r="AC6" s="1"/>
      <c r="AD6" s="1"/>
      <c r="AE6" s="1"/>
      <c r="AF6" s="1"/>
      <c r="AG6" s="1"/>
    </row>
    <row r="7" spans="1:38" ht="18" customHeight="1">
      <c r="A7" s="1"/>
      <c r="B7" s="70" t="s">
        <v>0</v>
      </c>
      <c r="C7" s="71"/>
      <c r="D7" s="71"/>
      <c r="E7" s="71"/>
      <c r="F7" s="72"/>
      <c r="G7" s="73" t="s">
        <v>1</v>
      </c>
      <c r="H7" s="73"/>
      <c r="I7" s="73" t="s">
        <v>2</v>
      </c>
      <c r="J7" s="73"/>
      <c r="K7" s="73"/>
      <c r="L7" s="73"/>
      <c r="N7" s="2" t="s">
        <v>22</v>
      </c>
      <c r="AG7" s="1"/>
    </row>
    <row r="8" spans="1:38" ht="18" customHeight="1">
      <c r="A8" s="1"/>
      <c r="B8" s="74">
        <v>45199</v>
      </c>
      <c r="C8" s="75"/>
      <c r="D8" s="75"/>
      <c r="E8" s="75"/>
      <c r="F8" s="76"/>
      <c r="G8" s="77">
        <v>1254698</v>
      </c>
      <c r="H8" s="77"/>
      <c r="I8" s="78"/>
      <c r="J8" s="78"/>
      <c r="K8" s="78"/>
      <c r="L8" s="78"/>
      <c r="N8" s="92" t="s">
        <v>51</v>
      </c>
      <c r="O8" s="93"/>
      <c r="P8" s="94"/>
      <c r="Q8" s="95" t="str">
        <f>C5</f>
        <v>山田工務店</v>
      </c>
      <c r="R8" s="96"/>
      <c r="S8" s="96"/>
      <c r="T8" s="96"/>
      <c r="U8" s="96"/>
      <c r="V8" s="96"/>
      <c r="W8" s="96"/>
      <c r="X8" s="96"/>
      <c r="Y8" s="96"/>
      <c r="Z8" s="97"/>
      <c r="AA8" s="97"/>
      <c r="AB8" s="97"/>
      <c r="AC8" s="97"/>
      <c r="AD8" s="97"/>
      <c r="AE8" s="97"/>
      <c r="AF8" s="98"/>
      <c r="AG8" s="1"/>
    </row>
    <row r="9" spans="1:38" ht="18" customHeight="1">
      <c r="A9" s="1"/>
      <c r="B9" s="70" t="s">
        <v>12</v>
      </c>
      <c r="C9" s="71"/>
      <c r="D9" s="71"/>
      <c r="E9" s="71"/>
      <c r="F9" s="71"/>
      <c r="G9" s="71"/>
      <c r="H9" s="71"/>
      <c r="I9" s="71"/>
      <c r="J9" s="71"/>
      <c r="K9" s="71"/>
      <c r="L9" s="72"/>
      <c r="N9" s="99" t="s">
        <v>20</v>
      </c>
      <c r="O9" s="100"/>
      <c r="P9" s="101"/>
      <c r="Q9" s="102">
        <v>1239587</v>
      </c>
      <c r="R9" s="103"/>
      <c r="S9" s="103"/>
      <c r="T9" s="103"/>
      <c r="U9" s="103"/>
      <c r="V9" s="104"/>
      <c r="W9" s="105" t="s">
        <v>21</v>
      </c>
      <c r="X9" s="106"/>
      <c r="Y9" s="107"/>
      <c r="Z9" s="108" t="s">
        <v>66</v>
      </c>
      <c r="AA9" s="109"/>
      <c r="AB9" s="109"/>
      <c r="AC9" s="109"/>
      <c r="AD9" s="109"/>
      <c r="AE9" s="109"/>
      <c r="AF9" s="110"/>
      <c r="AG9" s="1"/>
      <c r="AH9" s="8"/>
    </row>
    <row r="10" spans="1:38" ht="18" customHeight="1">
      <c r="A10" s="5"/>
      <c r="B10" s="51" t="s">
        <v>75</v>
      </c>
      <c r="C10" s="52"/>
      <c r="D10" s="52"/>
      <c r="E10" s="52"/>
      <c r="F10" s="52"/>
      <c r="G10" s="52"/>
      <c r="H10" s="52"/>
      <c r="I10" s="52"/>
      <c r="J10" s="52"/>
      <c r="K10" s="52"/>
      <c r="L10" s="53"/>
      <c r="N10" s="127" t="s">
        <v>52</v>
      </c>
      <c r="O10" s="128"/>
      <c r="P10" s="129"/>
      <c r="Q10" s="133" t="s">
        <v>67</v>
      </c>
      <c r="R10" s="134"/>
      <c r="S10" s="134"/>
      <c r="T10" s="134"/>
      <c r="U10" s="134"/>
      <c r="V10" s="134"/>
      <c r="W10" s="134"/>
      <c r="X10" s="134"/>
      <c r="Y10" s="134"/>
      <c r="Z10" s="134"/>
      <c r="AA10" s="134"/>
      <c r="AB10" s="134"/>
      <c r="AC10" s="134"/>
      <c r="AD10" s="134"/>
      <c r="AE10" s="134"/>
      <c r="AF10" s="135"/>
      <c r="AG10" s="1"/>
      <c r="AH10" s="88"/>
      <c r="AI10" s="88"/>
    </row>
    <row r="11" spans="1:38" ht="18" customHeight="1">
      <c r="A11" s="1"/>
      <c r="B11" s="70" t="s">
        <v>30</v>
      </c>
      <c r="C11" s="71"/>
      <c r="D11" s="71"/>
      <c r="E11" s="71"/>
      <c r="F11" s="71"/>
      <c r="G11" s="71"/>
      <c r="H11" s="71"/>
      <c r="I11" s="71"/>
      <c r="J11" s="71"/>
      <c r="K11" s="71"/>
      <c r="L11" s="72"/>
      <c r="N11" s="130"/>
      <c r="O11" s="131"/>
      <c r="P11" s="132"/>
      <c r="Q11" s="89" t="s">
        <v>68</v>
      </c>
      <c r="R11" s="90"/>
      <c r="S11" s="90"/>
      <c r="T11" s="90"/>
      <c r="U11" s="90"/>
      <c r="V11" s="90"/>
      <c r="W11" s="90"/>
      <c r="X11" s="90"/>
      <c r="Y11" s="90"/>
      <c r="Z11" s="90"/>
      <c r="AA11" s="90"/>
      <c r="AB11" s="90"/>
      <c r="AC11" s="90"/>
      <c r="AD11" s="90"/>
      <c r="AE11" s="90"/>
      <c r="AF11" s="91"/>
    </row>
    <row r="12" spans="1:38" ht="18" customHeight="1">
      <c r="A12" s="5"/>
      <c r="B12" s="51" t="s">
        <v>76</v>
      </c>
      <c r="C12" s="52"/>
      <c r="D12" s="52"/>
      <c r="E12" s="52"/>
      <c r="F12" s="52"/>
      <c r="G12" s="52"/>
      <c r="H12" s="52"/>
      <c r="I12" s="52"/>
      <c r="J12" s="52"/>
      <c r="K12" s="52"/>
      <c r="L12" s="53"/>
      <c r="N12" s="111" t="s">
        <v>10</v>
      </c>
      <c r="O12" s="112"/>
      <c r="P12" s="113"/>
      <c r="Q12" s="117" t="s">
        <v>69</v>
      </c>
      <c r="R12" s="117"/>
      <c r="S12" s="117"/>
      <c r="T12" s="117"/>
      <c r="U12" s="117"/>
      <c r="V12" s="117"/>
      <c r="W12" s="117"/>
      <c r="X12" s="117"/>
      <c r="Y12" s="117"/>
      <c r="Z12" s="117"/>
      <c r="AA12" s="117"/>
      <c r="AB12" s="117"/>
      <c r="AC12" s="117"/>
      <c r="AD12" s="119" t="s">
        <v>25</v>
      </c>
      <c r="AE12" s="119"/>
      <c r="AF12" s="120"/>
    </row>
    <row r="13" spans="1:38" ht="18" customHeight="1">
      <c r="A13" s="1"/>
      <c r="N13" s="114"/>
      <c r="O13" s="115"/>
      <c r="P13" s="116"/>
      <c r="Q13" s="118"/>
      <c r="R13" s="118"/>
      <c r="S13" s="118"/>
      <c r="T13" s="118"/>
      <c r="U13" s="118"/>
      <c r="V13" s="118"/>
      <c r="W13" s="118"/>
      <c r="X13" s="118"/>
      <c r="Y13" s="118"/>
      <c r="Z13" s="118"/>
      <c r="AA13" s="118"/>
      <c r="AB13" s="118"/>
      <c r="AC13" s="118"/>
      <c r="AD13" s="121"/>
      <c r="AE13" s="121"/>
      <c r="AF13" s="122"/>
    </row>
    <row r="14" spans="1:38" ht="15.95" customHeight="1">
      <c r="A14" s="1"/>
      <c r="B14" s="123" t="s">
        <v>58</v>
      </c>
      <c r="C14" s="124"/>
      <c r="D14" s="125"/>
      <c r="E14" s="123" t="s">
        <v>59</v>
      </c>
      <c r="F14" s="124"/>
      <c r="G14" s="125"/>
      <c r="H14" s="126" t="s">
        <v>60</v>
      </c>
      <c r="I14" s="126"/>
      <c r="J14" s="126"/>
      <c r="K14" s="126"/>
      <c r="L14" s="126"/>
      <c r="N14" s="15" t="s">
        <v>64</v>
      </c>
      <c r="AL14" s="13"/>
    </row>
    <row r="15" spans="1:38" ht="15.95" customHeight="1">
      <c r="A15" s="1"/>
      <c r="B15" s="136"/>
      <c r="C15" s="137"/>
      <c r="D15" s="138"/>
      <c r="E15" s="136"/>
      <c r="F15" s="137"/>
      <c r="G15" s="138"/>
      <c r="H15" s="139">
        <f>B15-E15</f>
        <v>0</v>
      </c>
      <c r="I15" s="139"/>
      <c r="J15" s="139"/>
      <c r="K15" s="139"/>
      <c r="L15" s="139"/>
      <c r="N15" s="14"/>
      <c r="AL15" s="13"/>
    </row>
    <row r="16" spans="1:38" ht="15.95" customHeight="1">
      <c r="A16" s="5"/>
      <c r="B16" s="140" t="s">
        <v>23</v>
      </c>
      <c r="C16" s="142" t="s">
        <v>27</v>
      </c>
      <c r="D16" s="143"/>
      <c r="E16" s="143"/>
      <c r="F16" s="144"/>
      <c r="G16" s="144"/>
      <c r="H16" s="144"/>
      <c r="I16" s="144"/>
      <c r="J16" s="144"/>
      <c r="K16" s="144"/>
      <c r="L16" s="144"/>
      <c r="M16" s="144"/>
      <c r="N16" s="144"/>
      <c r="O16" s="144"/>
      <c r="P16" s="144"/>
      <c r="Q16" s="144"/>
      <c r="R16" s="144"/>
      <c r="S16" s="144"/>
      <c r="T16" s="144"/>
    </row>
    <row r="17" spans="1:38" ht="15.95" customHeight="1">
      <c r="A17" s="1"/>
      <c r="B17" s="141"/>
      <c r="C17" s="144"/>
      <c r="D17" s="144"/>
      <c r="E17" s="144"/>
      <c r="F17" s="144"/>
      <c r="G17" s="144"/>
      <c r="H17" s="144"/>
      <c r="I17" s="144"/>
      <c r="J17" s="144"/>
      <c r="K17" s="144"/>
      <c r="L17" s="144"/>
      <c r="M17" s="144"/>
      <c r="N17" s="144"/>
      <c r="O17" s="144"/>
      <c r="P17" s="144"/>
      <c r="Q17" s="144"/>
      <c r="R17" s="144"/>
      <c r="S17" s="144"/>
      <c r="T17" s="144"/>
      <c r="U17" s="16" t="s">
        <v>28</v>
      </c>
    </row>
    <row r="18" spans="1:38" ht="15.95" customHeight="1">
      <c r="A18" s="1"/>
      <c r="B18" s="7" t="s">
        <v>65</v>
      </c>
      <c r="C18" s="145" t="s">
        <v>4</v>
      </c>
      <c r="D18" s="146"/>
      <c r="E18" s="146"/>
      <c r="F18" s="146"/>
      <c r="G18" s="147"/>
      <c r="H18" s="145" t="s">
        <v>5</v>
      </c>
      <c r="I18" s="147"/>
      <c r="J18" s="7" t="s">
        <v>6</v>
      </c>
      <c r="K18" s="145" t="s">
        <v>7</v>
      </c>
      <c r="L18" s="146"/>
      <c r="M18" s="147"/>
      <c r="N18" s="145" t="s">
        <v>11</v>
      </c>
      <c r="O18" s="147"/>
      <c r="P18" s="145" t="s">
        <v>8</v>
      </c>
      <c r="Q18" s="146"/>
      <c r="R18" s="146"/>
      <c r="S18" s="147"/>
      <c r="U18" s="148" t="s">
        <v>73</v>
      </c>
      <c r="V18" s="149"/>
      <c r="W18" s="149"/>
      <c r="X18" s="149"/>
      <c r="Y18" s="149"/>
      <c r="Z18" s="149"/>
      <c r="AA18" s="149"/>
      <c r="AB18" s="149"/>
      <c r="AC18" s="149"/>
      <c r="AD18" s="149"/>
      <c r="AE18" s="150" t="s">
        <v>31</v>
      </c>
      <c r="AF18" s="151"/>
      <c r="AI18" s="2">
        <f>SUM(AI19:AI23)</f>
        <v>5</v>
      </c>
      <c r="AK18" s="7" t="s">
        <v>50</v>
      </c>
      <c r="AL18" s="42" t="s">
        <v>54</v>
      </c>
    </row>
    <row r="19" spans="1:38" ht="15.95" customHeight="1">
      <c r="A19" s="1"/>
      <c r="B19" s="35">
        <v>45139</v>
      </c>
      <c r="C19" s="152" t="s">
        <v>82</v>
      </c>
      <c r="D19" s="153"/>
      <c r="E19" s="153"/>
      <c r="F19" s="153"/>
      <c r="G19" s="154"/>
      <c r="H19" s="155">
        <v>-1</v>
      </c>
      <c r="I19" s="156"/>
      <c r="J19" s="28" t="s">
        <v>81</v>
      </c>
      <c r="K19" s="157">
        <v>10000</v>
      </c>
      <c r="L19" s="158"/>
      <c r="M19" s="159"/>
      <c r="N19" s="160">
        <v>10</v>
      </c>
      <c r="O19" s="161"/>
      <c r="P19" s="162">
        <f>IFERROR(ROUND(IF(OR(B19="",C19=""),"",AK19*K19),0),0)</f>
        <v>-10000</v>
      </c>
      <c r="Q19" s="163"/>
      <c r="R19" s="163"/>
      <c r="S19" s="164"/>
      <c r="U19" s="165" t="s">
        <v>74</v>
      </c>
      <c r="V19" s="166"/>
      <c r="W19" s="166"/>
      <c r="X19" s="166"/>
      <c r="Y19" s="166"/>
      <c r="Z19" s="166"/>
      <c r="AA19" s="166"/>
      <c r="AB19" s="166"/>
      <c r="AC19" s="166"/>
      <c r="AD19" s="166"/>
      <c r="AE19" s="167" t="s">
        <v>32</v>
      </c>
      <c r="AF19" s="168"/>
      <c r="AI19" s="27">
        <f>IF(H19=INT(H19),1,"ari")</f>
        <v>1</v>
      </c>
      <c r="AJ19" s="25">
        <f>IFERROR(1/COUNTIF($N$19:$O$23,N19),0)</f>
        <v>0.5</v>
      </c>
      <c r="AK19" s="32">
        <f>ROUND(H19,1)</f>
        <v>-1</v>
      </c>
      <c r="AL19" s="41" t="s">
        <v>78</v>
      </c>
    </row>
    <row r="20" spans="1:38" ht="15.95" customHeight="1">
      <c r="A20" s="6"/>
      <c r="B20" s="36">
        <v>45168</v>
      </c>
      <c r="C20" s="170" t="s">
        <v>83</v>
      </c>
      <c r="D20" s="171"/>
      <c r="E20" s="171"/>
      <c r="F20" s="171"/>
      <c r="G20" s="172"/>
      <c r="H20" s="173">
        <v>-1</v>
      </c>
      <c r="I20" s="174"/>
      <c r="J20" s="29" t="s">
        <v>81</v>
      </c>
      <c r="K20" s="175">
        <v>2000</v>
      </c>
      <c r="L20" s="176"/>
      <c r="M20" s="177"/>
      <c r="N20" s="178">
        <v>10</v>
      </c>
      <c r="O20" s="179"/>
      <c r="P20" s="180">
        <f>IFERROR(ROUND(IF(OR(B20="",C20=""),"",AK20*K20),0),0)</f>
        <v>-2000</v>
      </c>
      <c r="Q20" s="181"/>
      <c r="R20" s="181"/>
      <c r="S20" s="182"/>
      <c r="U20" s="169" t="s">
        <v>34</v>
      </c>
      <c r="V20" s="169"/>
      <c r="W20" s="169"/>
      <c r="X20" s="169"/>
      <c r="Y20" s="169"/>
      <c r="Z20" s="169"/>
      <c r="AA20" s="169"/>
      <c r="AB20" s="169"/>
      <c r="AC20" s="169" t="s">
        <v>33</v>
      </c>
      <c r="AD20" s="169"/>
      <c r="AE20" s="169"/>
      <c r="AF20" s="169"/>
      <c r="AI20" s="27">
        <f t="shared" ref="AI20:AI23" si="0">IF(H20=INT(H20),1,"ari")</f>
        <v>1</v>
      </c>
      <c r="AJ20" s="26">
        <f>IFERROR(1/COUNTIF($N$19:$O$23,N20),0)</f>
        <v>0.5</v>
      </c>
      <c r="AK20" s="33">
        <f>ROUND(H20,1)</f>
        <v>-1</v>
      </c>
      <c r="AL20" s="41" t="s">
        <v>57</v>
      </c>
    </row>
    <row r="21" spans="1:38" ht="15.95" customHeight="1">
      <c r="A21" s="6"/>
      <c r="B21" s="36"/>
      <c r="C21" s="170"/>
      <c r="D21" s="171"/>
      <c r="E21" s="171"/>
      <c r="F21" s="171"/>
      <c r="G21" s="172"/>
      <c r="H21" s="173"/>
      <c r="I21" s="174"/>
      <c r="J21" s="29"/>
      <c r="K21" s="175"/>
      <c r="L21" s="176"/>
      <c r="M21" s="177"/>
      <c r="N21" s="178"/>
      <c r="O21" s="179"/>
      <c r="P21" s="180">
        <f>IFERROR(ROUND(IF(OR(B21="",C21=""),"",AK21*K21),0),0)</f>
        <v>0</v>
      </c>
      <c r="Q21" s="181"/>
      <c r="R21" s="181"/>
      <c r="S21" s="182"/>
      <c r="U21" s="183"/>
      <c r="V21" s="183"/>
      <c r="W21" s="183"/>
      <c r="X21" s="183"/>
      <c r="Y21" s="183"/>
      <c r="Z21" s="183"/>
      <c r="AA21" s="183"/>
      <c r="AB21" s="183"/>
      <c r="AC21" s="185" t="s">
        <v>77</v>
      </c>
      <c r="AD21" s="185"/>
      <c r="AE21" s="185"/>
      <c r="AF21" s="185"/>
      <c r="AH21" s="18">
        <v>1</v>
      </c>
      <c r="AI21" s="27">
        <f t="shared" si="0"/>
        <v>1</v>
      </c>
      <c r="AJ21" s="26">
        <f>IFERROR(1/COUNTIF($N$19:$O$23,N21),0)</f>
        <v>0</v>
      </c>
      <c r="AK21" s="33">
        <f>ROUND(H21,1)</f>
        <v>0</v>
      </c>
      <c r="AL21" s="41" t="s">
        <v>79</v>
      </c>
    </row>
    <row r="22" spans="1:38" ht="15.95" customHeight="1">
      <c r="A22" s="1"/>
      <c r="B22" s="36"/>
      <c r="C22" s="170"/>
      <c r="D22" s="171"/>
      <c r="E22" s="171"/>
      <c r="F22" s="171"/>
      <c r="G22" s="172"/>
      <c r="H22" s="173"/>
      <c r="I22" s="174"/>
      <c r="J22" s="29"/>
      <c r="K22" s="175"/>
      <c r="L22" s="176"/>
      <c r="M22" s="177"/>
      <c r="N22" s="178"/>
      <c r="O22" s="179"/>
      <c r="P22" s="180">
        <f>IFERROR(ROUND(IF(OR(B22="",C22=""),"",AK22*K22),0),0)</f>
        <v>0</v>
      </c>
      <c r="Q22" s="181"/>
      <c r="R22" s="181"/>
      <c r="S22" s="182"/>
      <c r="U22" s="184"/>
      <c r="V22" s="184"/>
      <c r="W22" s="184"/>
      <c r="X22" s="184"/>
      <c r="Y22" s="184"/>
      <c r="Z22" s="184"/>
      <c r="AA22" s="184"/>
      <c r="AB22" s="184"/>
      <c r="AC22" s="186"/>
      <c r="AD22" s="186"/>
      <c r="AE22" s="186"/>
      <c r="AF22" s="186"/>
      <c r="AH22" s="1"/>
      <c r="AI22" s="27">
        <f t="shared" si="0"/>
        <v>1</v>
      </c>
      <c r="AJ22" s="26">
        <f>IFERROR(1/COUNTIF($N$19:$O$23,N22),0)</f>
        <v>0</v>
      </c>
      <c r="AK22" s="33">
        <f>ROUND(H22,1)</f>
        <v>0</v>
      </c>
      <c r="AL22" s="41" t="s">
        <v>80</v>
      </c>
    </row>
    <row r="23" spans="1:38" ht="15.95" customHeight="1" thickBot="1">
      <c r="A23" s="1"/>
      <c r="B23" s="37"/>
      <c r="C23" s="188"/>
      <c r="D23" s="189"/>
      <c r="E23" s="189"/>
      <c r="F23" s="189"/>
      <c r="G23" s="190"/>
      <c r="H23" s="191"/>
      <c r="I23" s="192"/>
      <c r="J23" s="30"/>
      <c r="K23" s="193"/>
      <c r="L23" s="194"/>
      <c r="M23" s="195"/>
      <c r="N23" s="196"/>
      <c r="O23" s="197"/>
      <c r="P23" s="198">
        <f>IFERROR(ROUND(IF(OR(B23="",C23=""),"",AK23*K23),0),0)</f>
        <v>0</v>
      </c>
      <c r="Q23" s="199"/>
      <c r="R23" s="199"/>
      <c r="S23" s="200"/>
      <c r="U23" s="231" t="s">
        <v>24</v>
      </c>
      <c r="V23" s="232"/>
      <c r="W23" s="237" t="s">
        <v>72</v>
      </c>
      <c r="X23" s="237"/>
      <c r="Y23" s="237"/>
      <c r="Z23" s="237"/>
      <c r="AA23" s="237"/>
      <c r="AB23" s="237"/>
      <c r="AC23" s="237"/>
      <c r="AD23" s="237"/>
      <c r="AE23" s="237"/>
      <c r="AF23" s="238"/>
      <c r="AH23" s="1"/>
      <c r="AI23" s="27">
        <f t="shared" si="0"/>
        <v>1</v>
      </c>
      <c r="AJ23" s="26">
        <f>IFERROR(1/COUNTIF($N$19:$O$23,N23),0)</f>
        <v>0</v>
      </c>
      <c r="AK23" s="34">
        <f>ROUND(H23,1)</f>
        <v>0</v>
      </c>
      <c r="AL23" s="41" t="s">
        <v>55</v>
      </c>
    </row>
    <row r="24" spans="1:38" ht="15.95" customHeight="1" thickTop="1">
      <c r="A24" s="1"/>
      <c r="B24" s="239" t="s">
        <v>18</v>
      </c>
      <c r="C24" s="240"/>
      <c r="D24" s="240"/>
      <c r="E24" s="240"/>
      <c r="F24" s="240"/>
      <c r="G24" s="240"/>
      <c r="H24" s="240"/>
      <c r="I24" s="241"/>
      <c r="J24" s="242" t="s">
        <v>11</v>
      </c>
      <c r="K24" s="243"/>
      <c r="L24" s="244"/>
      <c r="M24" s="245" t="s">
        <v>19</v>
      </c>
      <c r="N24" s="246"/>
      <c r="O24" s="246"/>
      <c r="P24" s="246"/>
      <c r="Q24" s="246" t="s">
        <v>45</v>
      </c>
      <c r="R24" s="246"/>
      <c r="S24" s="246"/>
      <c r="U24" s="233"/>
      <c r="V24" s="234"/>
      <c r="W24" s="247" t="s">
        <v>71</v>
      </c>
      <c r="X24" s="247"/>
      <c r="Y24" s="247"/>
      <c r="Z24" s="247"/>
      <c r="AA24" s="247"/>
      <c r="AB24" s="247"/>
      <c r="AC24" s="247"/>
      <c r="AD24" s="247"/>
      <c r="AE24" s="247"/>
      <c r="AF24" s="248"/>
      <c r="AH24" s="2">
        <f>COUNT(N19:N23)</f>
        <v>2</v>
      </c>
      <c r="AI24" s="2">
        <f>LARGE(N19:N23,AH24)</f>
        <v>10</v>
      </c>
      <c r="AJ24" s="26">
        <f>SUM(AJ19:AJ23)</f>
        <v>1</v>
      </c>
      <c r="AK24" s="26"/>
      <c r="AL24" s="31" t="s">
        <v>56</v>
      </c>
    </row>
    <row r="25" spans="1:38" ht="15.95" customHeight="1">
      <c r="A25" s="1"/>
      <c r="B25" s="251"/>
      <c r="C25" s="252"/>
      <c r="D25" s="252"/>
      <c r="E25" s="252"/>
      <c r="F25" s="252"/>
      <c r="G25" s="252"/>
      <c r="H25" s="252"/>
      <c r="I25" s="253"/>
      <c r="J25" s="254">
        <f>MAX(N19:O23)</f>
        <v>10</v>
      </c>
      <c r="K25" s="255"/>
      <c r="L25" s="256"/>
      <c r="M25" s="187">
        <f ca="1">SUMIF($N$19:$S$23,J25,$P$19:$S$23)</f>
        <v>-12000</v>
      </c>
      <c r="N25" s="187"/>
      <c r="O25" s="187"/>
      <c r="P25" s="187"/>
      <c r="Q25" s="211">
        <f ca="1">IFERROR(M25*J25/100,"")</f>
        <v>-1200</v>
      </c>
      <c r="R25" s="212"/>
      <c r="S25" s="213"/>
      <c r="U25" s="235"/>
      <c r="V25" s="236"/>
      <c r="W25" s="249"/>
      <c r="X25" s="249"/>
      <c r="Y25" s="249"/>
      <c r="Z25" s="249"/>
      <c r="AA25" s="249"/>
      <c r="AB25" s="249"/>
      <c r="AC25" s="249"/>
      <c r="AD25" s="249"/>
      <c r="AE25" s="249"/>
      <c r="AF25" s="250"/>
      <c r="AH25" s="1"/>
      <c r="AI25" s="1"/>
    </row>
    <row r="26" spans="1:38" ht="15.95" customHeight="1">
      <c r="A26" s="1"/>
      <c r="B26" s="214"/>
      <c r="C26" s="215"/>
      <c r="D26" s="215"/>
      <c r="E26" s="215"/>
      <c r="F26" s="215"/>
      <c r="G26" s="215"/>
      <c r="H26" s="215"/>
      <c r="I26" s="216"/>
      <c r="J26" s="217" t="str">
        <f>IFERROR(IF(J25=$AI$24,"対象外",IF(J25&gt;$AI$24,$AI$24,"")),"対象外")</f>
        <v>対象外</v>
      </c>
      <c r="K26" s="218"/>
      <c r="L26" s="219"/>
      <c r="M26" s="220">
        <f ca="1">SUMIF(N19:P23,IF(J26="対象外",J27,J26),$P$19:$P$23)</f>
        <v>0</v>
      </c>
      <c r="N26" s="220"/>
      <c r="O26" s="220"/>
      <c r="P26" s="220"/>
      <c r="Q26" s="221" t="str">
        <f>IF(J26="対象外","－",IFERROR(M26*J26/100,""))</f>
        <v>－</v>
      </c>
      <c r="R26" s="222"/>
      <c r="S26" s="223"/>
      <c r="AH26" s="1"/>
      <c r="AI26" s="1"/>
    </row>
    <row r="27" spans="1:38" ht="15.95" customHeight="1" thickBot="1">
      <c r="A27" s="1"/>
      <c r="B27" s="214"/>
      <c r="C27" s="215"/>
      <c r="D27" s="215"/>
      <c r="E27" s="215"/>
      <c r="F27" s="215"/>
      <c r="G27" s="215"/>
      <c r="H27" s="215"/>
      <c r="I27" s="216"/>
      <c r="J27" s="224" t="str">
        <f>IF(J26="対象外","","対象外")</f>
        <v/>
      </c>
      <c r="K27" s="225"/>
      <c r="L27" s="226"/>
      <c r="M27" s="227" t="str">
        <f ca="1">IF(SUM(M25:P26)&lt;&gt;M28,M28-SUM(M25,M26),"")</f>
        <v/>
      </c>
      <c r="N27" s="227"/>
      <c r="O27" s="227"/>
      <c r="P27" s="227"/>
      <c r="Q27" s="228" t="str">
        <f ca="1">IF(J27="対象外","－",IFERROR(M27*J27/100,""))</f>
        <v/>
      </c>
      <c r="R27" s="229"/>
      <c r="S27" s="230"/>
      <c r="U27" s="12"/>
      <c r="V27" s="12"/>
      <c r="W27" s="12"/>
      <c r="X27" s="12"/>
      <c r="Y27" s="12"/>
      <c r="Z27" s="12"/>
      <c r="AA27" s="12"/>
      <c r="AB27" s="12"/>
      <c r="AC27" s="12"/>
      <c r="AD27" s="12"/>
      <c r="AE27" s="12"/>
      <c r="AF27" s="12"/>
      <c r="AH27" s="47"/>
      <c r="AI27" s="47"/>
    </row>
    <row r="28" spans="1:38" ht="15.95" customHeight="1" thickTop="1">
      <c r="A28" s="1"/>
      <c r="B28" s="201"/>
      <c r="C28" s="202"/>
      <c r="D28" s="202"/>
      <c r="E28" s="202"/>
      <c r="F28" s="202"/>
      <c r="G28" s="202"/>
      <c r="H28" s="202"/>
      <c r="I28" s="203"/>
      <c r="J28" s="204" t="s">
        <v>17</v>
      </c>
      <c r="K28" s="205"/>
      <c r="L28" s="206"/>
      <c r="M28" s="207">
        <f>SUM(P19:S23)</f>
        <v>-12000</v>
      </c>
      <c r="N28" s="207"/>
      <c r="O28" s="207"/>
      <c r="P28" s="207"/>
      <c r="Q28" s="208">
        <f ca="1">IF(AJ24&gt;2,"税率見直",SUM(Q25:S27))</f>
        <v>-1200</v>
      </c>
      <c r="R28" s="209"/>
      <c r="S28" s="210"/>
      <c r="AH28" s="47"/>
      <c r="AI28" s="47"/>
    </row>
    <row r="29" spans="1:38" ht="13.5" customHeight="1"/>
    <row r="30" spans="1:38">
      <c r="P30" s="260"/>
      <c r="Q30" s="260"/>
      <c r="R30" s="260"/>
      <c r="S30" s="260"/>
    </row>
    <row r="33" spans="2:32" ht="15" customHeight="1">
      <c r="B33" s="261" t="s">
        <v>53</v>
      </c>
      <c r="C33" s="261"/>
      <c r="D33" s="261"/>
      <c r="E33" s="261"/>
      <c r="F33" s="261"/>
    </row>
    <row r="34" spans="2:32" ht="15" customHeight="1">
      <c r="B34" s="262"/>
      <c r="C34" s="263"/>
      <c r="D34" s="263"/>
      <c r="E34" s="263"/>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4"/>
    </row>
    <row r="35" spans="2:32" ht="15" customHeight="1">
      <c r="B35" s="257"/>
      <c r="C35" s="258"/>
      <c r="D35" s="258"/>
      <c r="E35" s="258"/>
      <c r="F35" s="258"/>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9"/>
    </row>
    <row r="36" spans="2:32" ht="15" customHeight="1">
      <c r="B36" s="257"/>
      <c r="C36" s="258"/>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9"/>
    </row>
    <row r="37" spans="2:32" ht="15" customHeight="1">
      <c r="B37" s="257"/>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9"/>
    </row>
    <row r="38" spans="2:32" ht="15" customHeight="1">
      <c r="B38" s="257"/>
      <c r="C38" s="258"/>
      <c r="D38" s="258"/>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9"/>
    </row>
    <row r="39" spans="2:32" ht="15" customHeight="1">
      <c r="B39" s="257"/>
      <c r="C39" s="258"/>
      <c r="D39" s="258"/>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9"/>
    </row>
    <row r="40" spans="2:32" ht="15" customHeight="1">
      <c r="B40" s="257"/>
      <c r="C40" s="258"/>
      <c r="D40" s="258"/>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9"/>
    </row>
    <row r="41" spans="2:32" ht="15" customHeight="1">
      <c r="B41" s="257"/>
      <c r="C41" s="258"/>
      <c r="D41" s="258"/>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9"/>
    </row>
    <row r="42" spans="2:32" ht="15" customHeight="1">
      <c r="B42" s="257"/>
      <c r="C42" s="258"/>
      <c r="D42" s="258"/>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9"/>
    </row>
    <row r="43" spans="2:32" ht="15" customHeight="1">
      <c r="B43" s="257"/>
      <c r="C43" s="258"/>
      <c r="D43" s="258"/>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9"/>
    </row>
    <row r="44" spans="2:32" ht="15" customHeight="1">
      <c r="B44" s="257"/>
      <c r="C44" s="258"/>
      <c r="D44" s="258"/>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9"/>
    </row>
    <row r="45" spans="2:32" ht="15" customHeight="1">
      <c r="B45" s="257"/>
      <c r="C45" s="258"/>
      <c r="D45" s="258"/>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9"/>
    </row>
    <row r="46" spans="2:32" ht="15" customHeight="1">
      <c r="B46" s="257"/>
      <c r="C46" s="258"/>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9"/>
    </row>
    <row r="47" spans="2:32" ht="15" customHeight="1">
      <c r="B47" s="257"/>
      <c r="C47" s="258"/>
      <c r="D47" s="258"/>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9"/>
    </row>
    <row r="48" spans="2:32" ht="15" customHeight="1">
      <c r="B48" s="257"/>
      <c r="C48" s="258"/>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9"/>
    </row>
    <row r="49" spans="2:32" ht="15" customHeight="1">
      <c r="B49" s="257"/>
      <c r="C49" s="258"/>
      <c r="D49" s="258"/>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9"/>
    </row>
    <row r="50" spans="2:32" ht="15" customHeight="1">
      <c r="B50" s="257"/>
      <c r="C50" s="258"/>
      <c r="D50" s="258"/>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9"/>
    </row>
    <row r="51" spans="2:32" ht="15" customHeight="1">
      <c r="B51" s="257"/>
      <c r="C51" s="258"/>
      <c r="D51" s="258"/>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9"/>
    </row>
    <row r="52" spans="2:32" ht="15" customHeight="1">
      <c r="B52" s="257"/>
      <c r="C52" s="258"/>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9"/>
    </row>
    <row r="53" spans="2:32" ht="15" customHeight="1">
      <c r="B53" s="257"/>
      <c r="C53" s="258"/>
      <c r="D53" s="258"/>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9"/>
    </row>
    <row r="54" spans="2:32" ht="15" customHeight="1">
      <c r="B54" s="257"/>
      <c r="C54" s="258"/>
      <c r="D54" s="258"/>
      <c r="E54" s="258"/>
      <c r="F54" s="258"/>
      <c r="G54" s="258"/>
      <c r="H54" s="258"/>
      <c r="I54" s="258"/>
      <c r="J54" s="258"/>
      <c r="K54" s="258"/>
      <c r="L54" s="258"/>
      <c r="M54" s="258"/>
      <c r="N54" s="258"/>
      <c r="O54" s="258"/>
      <c r="P54" s="258"/>
      <c r="Q54" s="258"/>
      <c r="R54" s="258"/>
      <c r="S54" s="258"/>
      <c r="T54" s="258"/>
      <c r="U54" s="258"/>
      <c r="V54" s="258"/>
      <c r="W54" s="258"/>
      <c r="X54" s="258"/>
      <c r="Y54" s="258"/>
      <c r="Z54" s="258"/>
      <c r="AA54" s="258"/>
      <c r="AB54" s="258"/>
      <c r="AC54" s="258"/>
      <c r="AD54" s="258"/>
      <c r="AE54" s="258"/>
      <c r="AF54" s="259"/>
    </row>
    <row r="55" spans="2:32" ht="15" customHeight="1">
      <c r="B55" s="257"/>
      <c r="C55" s="258"/>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9"/>
    </row>
    <row r="56" spans="2:32" ht="15" customHeight="1">
      <c r="B56" s="257"/>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9"/>
    </row>
    <row r="57" spans="2:32" ht="15" customHeight="1">
      <c r="B57" s="265"/>
      <c r="C57" s="266"/>
      <c r="D57" s="266"/>
      <c r="E57" s="266"/>
      <c r="F57" s="266"/>
      <c r="G57" s="266"/>
      <c r="H57" s="266"/>
      <c r="I57" s="266"/>
      <c r="J57" s="266"/>
      <c r="K57" s="266"/>
      <c r="L57" s="266"/>
      <c r="M57" s="266"/>
      <c r="N57" s="266"/>
      <c r="O57" s="266"/>
      <c r="P57" s="266"/>
      <c r="Q57" s="266"/>
      <c r="R57" s="266"/>
      <c r="S57" s="266"/>
      <c r="T57" s="266"/>
      <c r="U57" s="266"/>
      <c r="V57" s="266"/>
      <c r="W57" s="266"/>
      <c r="X57" s="266"/>
      <c r="Y57" s="266"/>
      <c r="Z57" s="266"/>
      <c r="AA57" s="266"/>
      <c r="AB57" s="266"/>
      <c r="AC57" s="266"/>
      <c r="AD57" s="266"/>
      <c r="AE57" s="266"/>
      <c r="AF57" s="267"/>
    </row>
    <row r="58" spans="2:32" ht="15" customHeight="1"/>
  </sheetData>
  <sheetProtection algorithmName="SHA-512" hashValue="bsoNIJBZ0+9OgsgnB58/c0THHn83F6+IX2E3vMVNMZw7UBPozkBf+nMHVfTo2xyBUFQD31tjE5iPHXv632XWEw==" saltValue="1ASHIreUXfD3I8Ids0w2sw==" spinCount="100000" sheet="1" selectLockedCells="1"/>
  <mergeCells count="134">
    <mergeCell ref="B56:AF56"/>
    <mergeCell ref="B57:AF57"/>
    <mergeCell ref="B50:AF50"/>
    <mergeCell ref="B51:AF51"/>
    <mergeCell ref="B52:AF52"/>
    <mergeCell ref="B53:AF53"/>
    <mergeCell ref="B54:AF54"/>
    <mergeCell ref="B55:AF55"/>
    <mergeCell ref="B44:AF44"/>
    <mergeCell ref="B45:AF45"/>
    <mergeCell ref="B46:AF46"/>
    <mergeCell ref="B47:AF47"/>
    <mergeCell ref="B48:AF48"/>
    <mergeCell ref="B49:AF49"/>
    <mergeCell ref="B38:AF38"/>
    <mergeCell ref="B39:AF39"/>
    <mergeCell ref="B40:AF40"/>
    <mergeCell ref="B41:AF41"/>
    <mergeCell ref="B42:AF42"/>
    <mergeCell ref="B43:AF43"/>
    <mergeCell ref="P30:S30"/>
    <mergeCell ref="B33:F33"/>
    <mergeCell ref="B34:AF34"/>
    <mergeCell ref="B35:AF35"/>
    <mergeCell ref="B36:AF36"/>
    <mergeCell ref="B37:AF37"/>
    <mergeCell ref="AH27:AI27"/>
    <mergeCell ref="B28:I28"/>
    <mergeCell ref="J28:L28"/>
    <mergeCell ref="M28:P28"/>
    <mergeCell ref="Q28:S28"/>
    <mergeCell ref="AH28:AI28"/>
    <mergeCell ref="Q25:S25"/>
    <mergeCell ref="B26:I26"/>
    <mergeCell ref="J26:L26"/>
    <mergeCell ref="M26:P26"/>
    <mergeCell ref="Q26:S26"/>
    <mergeCell ref="B27:I27"/>
    <mergeCell ref="J27:L27"/>
    <mergeCell ref="M27:P27"/>
    <mergeCell ref="Q27:S27"/>
    <mergeCell ref="U23:V25"/>
    <mergeCell ref="W23:AF23"/>
    <mergeCell ref="B24:I24"/>
    <mergeCell ref="J24:L24"/>
    <mergeCell ref="M24:P24"/>
    <mergeCell ref="Q24:S24"/>
    <mergeCell ref="W24:AF25"/>
    <mergeCell ref="B25:I25"/>
    <mergeCell ref="J25:L25"/>
    <mergeCell ref="M25:P25"/>
    <mergeCell ref="K22:M22"/>
    <mergeCell ref="N22:O22"/>
    <mergeCell ref="P22:S22"/>
    <mergeCell ref="C23:G23"/>
    <mergeCell ref="H23:I23"/>
    <mergeCell ref="K23:M23"/>
    <mergeCell ref="N23:O23"/>
    <mergeCell ref="P23:S23"/>
    <mergeCell ref="AC20:AF20"/>
    <mergeCell ref="C21:G21"/>
    <mergeCell ref="H21:I21"/>
    <mergeCell ref="K21:M21"/>
    <mergeCell ref="N21:O21"/>
    <mergeCell ref="P21:S21"/>
    <mergeCell ref="U21:AB22"/>
    <mergeCell ref="AC21:AF22"/>
    <mergeCell ref="C22:G22"/>
    <mergeCell ref="H22:I22"/>
    <mergeCell ref="C20:G20"/>
    <mergeCell ref="H20:I20"/>
    <mergeCell ref="K20:M20"/>
    <mergeCell ref="N20:O20"/>
    <mergeCell ref="P20:S20"/>
    <mergeCell ref="U20:AB20"/>
    <mergeCell ref="U18:AD18"/>
    <mergeCell ref="AE18:AF18"/>
    <mergeCell ref="C19:G19"/>
    <mergeCell ref="H19:I19"/>
    <mergeCell ref="K19:M19"/>
    <mergeCell ref="N19:O19"/>
    <mergeCell ref="P19:S19"/>
    <mergeCell ref="U19:AD19"/>
    <mergeCell ref="AE19:AF19"/>
    <mergeCell ref="B15:D15"/>
    <mergeCell ref="E15:G15"/>
    <mergeCell ref="H15:L15"/>
    <mergeCell ref="B16:B17"/>
    <mergeCell ref="C16:T17"/>
    <mergeCell ref="C18:G18"/>
    <mergeCell ref="H18:I18"/>
    <mergeCell ref="K18:M18"/>
    <mergeCell ref="N18:O18"/>
    <mergeCell ref="P18:S18"/>
    <mergeCell ref="B12:L12"/>
    <mergeCell ref="N12:P13"/>
    <mergeCell ref="Q12:AC13"/>
    <mergeCell ref="AD12:AF13"/>
    <mergeCell ref="B14:D14"/>
    <mergeCell ref="E14:G14"/>
    <mergeCell ref="H14:L14"/>
    <mergeCell ref="B10:L10"/>
    <mergeCell ref="N10:P11"/>
    <mergeCell ref="Q10:AF10"/>
    <mergeCell ref="AH10:AI10"/>
    <mergeCell ref="B11:L11"/>
    <mergeCell ref="Q11:AF11"/>
    <mergeCell ref="N8:P8"/>
    <mergeCell ref="Q8:AF8"/>
    <mergeCell ref="B9:L9"/>
    <mergeCell ref="N9:P9"/>
    <mergeCell ref="Q9:V9"/>
    <mergeCell ref="W9:Y9"/>
    <mergeCell ref="Z9:AF9"/>
    <mergeCell ref="B7:F7"/>
    <mergeCell ref="G7:H7"/>
    <mergeCell ref="I7:L7"/>
    <mergeCell ref="B8:F8"/>
    <mergeCell ref="G8:H8"/>
    <mergeCell ref="I8:L8"/>
    <mergeCell ref="C4:L4"/>
    <mergeCell ref="N4:S4"/>
    <mergeCell ref="T4:Y4"/>
    <mergeCell ref="AH2:AI2"/>
    <mergeCell ref="Z4:AF4"/>
    <mergeCell ref="C5:L5"/>
    <mergeCell ref="N5:S5"/>
    <mergeCell ref="T5:Y5"/>
    <mergeCell ref="Z5:AF5"/>
    <mergeCell ref="B2:L2"/>
    <mergeCell ref="N2:P2"/>
    <mergeCell ref="Q2:W2"/>
    <mergeCell ref="Y2:AA2"/>
    <mergeCell ref="AB2:AF2"/>
  </mergeCells>
  <phoneticPr fontId="2"/>
  <conditionalFormatting sqref="H19:I23 AK19:AK23">
    <cfRule type="expression" dxfId="6" priority="1">
      <formula>$AI$18=5</formula>
    </cfRule>
  </conditionalFormatting>
  <conditionalFormatting sqref="J26:L26">
    <cfRule type="expression" dxfId="5" priority="3">
      <formula>$J$26="税率未入力"</formula>
    </cfRule>
  </conditionalFormatting>
  <conditionalFormatting sqref="Q28:S28">
    <cfRule type="expression" dxfId="4" priority="2">
      <formula>$Q$28="税率見直"</formula>
    </cfRule>
  </conditionalFormatting>
  <dataValidations count="11">
    <dataValidation type="textLength" allowBlank="1" showInputMessage="1" showErrorMessage="1" error="文字数が不足しています。" prompt="数字7桁で入力して下さい。" sqref="AC21:AF22" xr:uid="{45AB46B6-3B71-43DE-A9D4-722A5D3451B4}">
      <formula1>7</formula1>
      <formula2>7</formula2>
    </dataValidation>
    <dataValidation allowBlank="1" showInputMessage="1" showErrorMessage="1" prompt="市外局番から_x000a_入力例_x000a_03-3945-2312" sqref="Z9:AF9" xr:uid="{3968707B-7A36-43DD-BE6B-AD40BE51CC69}"/>
    <dataValidation type="decimal" operator="lessThan" allowBlank="1" showInputMessage="1" showErrorMessage="1" error="マイナス以外の入力は出来ません。" sqref="H19:I23" xr:uid="{8457DE29-AA53-497C-BC49-00CB5FBA3D25}">
      <formula1>-0.1</formula1>
    </dataValidation>
    <dataValidation type="custom" operator="greaterThan" allowBlank="1" showInputMessage="1" showErrorMessage="1" error="マイナス以外の入力は出来ません。" sqref="AK19:AK23" xr:uid="{D5EF9E63-0585-4878-AC04-FB9D98B9092F}">
      <formula1>(C1*10)=TRUNC(C1*10)</formula1>
    </dataValidation>
    <dataValidation type="whole" allowBlank="1" showInputMessage="1" showErrorMessage="1" errorTitle="入力方法" error="消費税率を整数で入力して下さい。_x000a_消費税が対象外（不課税）の場合は、税率の欄は空白にして下さい。_x000a_例_x000a_10％→10_x000a_　８％→8" sqref="N19:O23" xr:uid="{3ED031D0-C078-4B72-90A4-7852E93C2D45}">
      <formula1>1</formula1>
      <formula2>100</formula2>
    </dataValidation>
    <dataValidation type="textLength" imeMode="halfKatakana" allowBlank="1" showInputMessage="1" showErrorMessage="1" error="半角カタカナで入力して下さい_x000a_最大30文字" sqref="W23:AF23" xr:uid="{878CC7C8-4AD3-44D7-8794-893F9F277DAC}">
      <formula1>4</formula1>
      <formula2>30</formula2>
    </dataValidation>
    <dataValidation type="textLength" imeMode="halfAlpha" operator="equal" allowBlank="1" showInputMessage="1" showErrorMessage="1" prompt="数字7桁です" sqref="G8:H8" xr:uid="{AF24C782-F2B6-43CE-8858-7CB6CEF541AE}">
      <formula1>7</formula1>
    </dataValidation>
    <dataValidation allowBlank="1" showInputMessage="1" showErrorMessage="1" prompt="数字7文字_x000a_入力例_x000a_1130034_x000a_　　↓_x000a_〒113-0034" sqref="Q9:V9" xr:uid="{1D37DE4D-94AF-4EE9-9DF3-35A1C29A2225}"/>
    <dataValidation type="whole" imeMode="halfAlpha" operator="greaterThanOrEqual" allowBlank="1" showInputMessage="1" showErrorMessage="1" error="小数点以下及び０円未満の入力は出来ません。" prompt="整数で入力して下さい。" sqref="K19:M19" xr:uid="{CBF75949-4535-4E97-B5B5-9422072655BC}">
      <formula1>0</formula1>
    </dataValidation>
    <dataValidation imeMode="hiragana" allowBlank="1" showInputMessage="1" showErrorMessage="1" sqref="J19:J23" xr:uid="{85E3E19F-310F-4D32-8261-80282C858CAE}"/>
    <dataValidation type="whole" imeMode="halfAlpha" operator="greaterThanOrEqual" allowBlank="1" showInputMessage="1" showErrorMessage="1" error="小数点以下及び０円未満の入力は出来ません。" sqref="K20:M23" xr:uid="{7B9D730A-9796-40CF-9427-5C0D59AABD99}">
      <formula1>0</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Option Button 1">
              <controlPr locked="0" defaultSize="0" autoFill="0" autoLine="0" autoPict="0">
                <anchor moveWithCells="1">
                  <from>
                    <xdr:col>22</xdr:col>
                    <xdr:colOff>209550</xdr:colOff>
                    <xdr:row>20</xdr:row>
                    <xdr:rowOff>57150</xdr:rowOff>
                  </from>
                  <to>
                    <xdr:col>24</xdr:col>
                    <xdr:colOff>152400</xdr:colOff>
                    <xdr:row>21</xdr:row>
                    <xdr:rowOff>123825</xdr:rowOff>
                  </to>
                </anchor>
              </controlPr>
            </control>
          </mc:Choice>
        </mc:AlternateContent>
        <mc:AlternateContent xmlns:mc="http://schemas.openxmlformats.org/markup-compatibility/2006">
          <mc:Choice Requires="x14">
            <control shapeId="4098" r:id="rId4" name="Option Button 2">
              <controlPr locked="0" defaultSize="0" autoFill="0" autoLine="0" autoPict="0">
                <anchor moveWithCells="1">
                  <from>
                    <xdr:col>20</xdr:col>
                    <xdr:colOff>28575</xdr:colOff>
                    <xdr:row>20</xdr:row>
                    <xdr:rowOff>76200</xdr:rowOff>
                  </from>
                  <to>
                    <xdr:col>22</xdr:col>
                    <xdr:colOff>200025</xdr:colOff>
                    <xdr:row>21</xdr:row>
                    <xdr:rowOff>114300</xdr:rowOff>
                  </to>
                </anchor>
              </controlPr>
            </control>
          </mc:Choice>
        </mc:AlternateContent>
        <mc:AlternateContent xmlns:mc="http://schemas.openxmlformats.org/markup-compatibility/2006">
          <mc:Choice Requires="x14">
            <control shapeId="4099" r:id="rId5" name="Option Button 3">
              <controlPr locked="0" defaultSize="0" autoFill="0" autoLine="0" autoPict="0">
                <anchor moveWithCells="1">
                  <from>
                    <xdr:col>25</xdr:col>
                    <xdr:colOff>76200</xdr:colOff>
                    <xdr:row>20</xdr:row>
                    <xdr:rowOff>57150</xdr:rowOff>
                  </from>
                  <to>
                    <xdr:col>28</xdr:col>
                    <xdr:colOff>9525</xdr:colOff>
                    <xdr:row>21</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A5063E31-15A1-454A-B36B-F30EFECA46CC}">
          <x14:formula1>
            <xm:f>Sheet1!$B$2:$B$4</xm:f>
          </x14:formula1>
          <xm:sqref>B8:F8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B0F1C-6A82-465E-A69B-D22A00FB1C83}">
  <sheetPr codeName="Sheet1">
    <tabColor rgb="FFFF0000"/>
  </sheetPr>
  <dimension ref="A1:AL58"/>
  <sheetViews>
    <sheetView showZeros="0" tabSelected="1" zoomScaleNormal="100" workbookViewId="0">
      <selection activeCell="B5" sqref="B5"/>
    </sheetView>
  </sheetViews>
  <sheetFormatPr defaultRowHeight="13.5"/>
  <cols>
    <col min="1" max="1" width="1.125" style="2" customWidth="1"/>
    <col min="2" max="2" width="8.625" style="2" customWidth="1"/>
    <col min="3" max="3" width="3.625" style="2" customWidth="1"/>
    <col min="4" max="5" width="1.625" style="2" customWidth="1"/>
    <col min="6" max="6" width="3" style="2" customWidth="1"/>
    <col min="7" max="7" width="9.625" style="2" customWidth="1"/>
    <col min="8" max="9" width="2.625" style="2" customWidth="1"/>
    <col min="10" max="10" width="4.625" style="2" customWidth="1"/>
    <col min="11" max="12" width="2.625" style="2" customWidth="1"/>
    <col min="13" max="13" width="3.625" style="2" customWidth="1"/>
    <col min="14" max="15" width="2.125" style="2" customWidth="1"/>
    <col min="16" max="16" width="3.625" style="2" customWidth="1"/>
    <col min="17" max="17" width="3.125" style="2" customWidth="1"/>
    <col min="18" max="18" width="2.625" style="2" customWidth="1"/>
    <col min="19" max="19" width="3.125" style="2" customWidth="1"/>
    <col min="20" max="21" width="2.125" style="2" customWidth="1"/>
    <col min="22" max="22" width="2.625" style="2" customWidth="1"/>
    <col min="23" max="23" width="4.625" style="2" customWidth="1"/>
    <col min="24" max="24" width="2.625" style="2" customWidth="1"/>
    <col min="25" max="26" width="2.125" style="2" customWidth="1"/>
    <col min="27" max="27" width="3.625" style="2" customWidth="1"/>
    <col min="28" max="32" width="2.625" style="2" customWidth="1"/>
    <col min="33" max="33" width="2.5" style="2" customWidth="1"/>
    <col min="34" max="34" width="5.875" style="2" hidden="1" customWidth="1"/>
    <col min="35" max="35" width="7.875" style="2" hidden="1" customWidth="1"/>
    <col min="36" max="37" width="9" style="2" hidden="1" customWidth="1"/>
    <col min="38" max="16384" width="9" style="2"/>
  </cols>
  <sheetData>
    <row r="1" spans="1:38" ht="12" customHeight="1" thickBot="1">
      <c r="A1" s="1"/>
      <c r="B1" s="1"/>
      <c r="C1" s="1"/>
      <c r="D1" s="1"/>
      <c r="E1" s="1"/>
      <c r="F1" s="1"/>
      <c r="AA1" s="1"/>
      <c r="AB1" s="1"/>
      <c r="AC1" s="1"/>
      <c r="AD1" s="1"/>
      <c r="AE1" s="1"/>
      <c r="AF1" s="1"/>
      <c r="AG1" s="1"/>
      <c r="AH1" s="1"/>
      <c r="AI1" s="1"/>
    </row>
    <row r="2" spans="1:38" ht="17.25" customHeight="1" thickBot="1">
      <c r="A2" s="1"/>
      <c r="B2" s="60" t="s">
        <v>89</v>
      </c>
      <c r="C2" s="61"/>
      <c r="D2" s="61"/>
      <c r="E2" s="61"/>
      <c r="F2" s="61"/>
      <c r="G2" s="61"/>
      <c r="H2" s="61"/>
      <c r="I2" s="61"/>
      <c r="J2" s="61"/>
      <c r="K2" s="61"/>
      <c r="L2" s="62"/>
      <c r="N2" s="63"/>
      <c r="O2" s="63"/>
      <c r="P2" s="63"/>
      <c r="Q2" s="64"/>
      <c r="R2" s="64"/>
      <c r="S2" s="64"/>
      <c r="T2" s="64"/>
      <c r="U2" s="64"/>
      <c r="V2" s="64"/>
      <c r="W2" s="64"/>
      <c r="Y2" s="65" t="s">
        <v>16</v>
      </c>
      <c r="Z2" s="66"/>
      <c r="AA2" s="67"/>
      <c r="AB2" s="68" t="str">
        <f ca="1">AH2</f>
        <v>0001-62424</v>
      </c>
      <c r="AC2" s="68"/>
      <c r="AD2" s="68"/>
      <c r="AE2" s="68"/>
      <c r="AF2" s="69"/>
      <c r="AG2" s="1"/>
      <c r="AH2" s="47" t="str">
        <f ca="1">RIGHT(TEXT(YEAR(B8),"0000"),2)&amp;TEXT(MONTH(B8),"00")&amp;"-"&amp;TEXT(INT(RAND()*100000),"00000")</f>
        <v>0001-62424</v>
      </c>
      <c r="AI2" s="47"/>
    </row>
    <row r="3" spans="1:38" ht="6.75" customHeight="1">
      <c r="A3" s="1"/>
      <c r="B3" s="1"/>
      <c r="C3" s="1"/>
      <c r="D3" s="1"/>
      <c r="E3" s="1"/>
      <c r="F3" s="1"/>
      <c r="G3" s="1"/>
      <c r="H3" s="4"/>
      <c r="I3" s="4"/>
      <c r="J3" s="4"/>
      <c r="K3" s="4"/>
      <c r="L3" s="4"/>
      <c r="M3" s="4"/>
      <c r="N3" s="4"/>
      <c r="O3" s="4"/>
      <c r="P3" s="4"/>
      <c r="Q3" s="4"/>
      <c r="R3" s="4"/>
      <c r="S3" s="4"/>
      <c r="T3" s="4"/>
      <c r="U3" s="4"/>
      <c r="V3" s="4"/>
      <c r="W3" s="4"/>
      <c r="X3" s="4"/>
      <c r="Y3" s="4"/>
      <c r="Z3" s="4"/>
      <c r="AA3" s="1"/>
      <c r="AB3" s="1"/>
      <c r="AC3" s="1"/>
      <c r="AD3" s="1"/>
      <c r="AE3" s="1"/>
      <c r="AF3" s="1"/>
      <c r="AG3" s="1"/>
      <c r="AH3" s="1"/>
      <c r="AI3" s="1"/>
    </row>
    <row r="4" spans="1:38" ht="15" customHeight="1">
      <c r="A4" s="1"/>
      <c r="B4" s="3" t="s">
        <v>13</v>
      </c>
      <c r="C4" s="79" t="s">
        <v>3</v>
      </c>
      <c r="D4" s="80"/>
      <c r="E4" s="80"/>
      <c r="F4" s="80"/>
      <c r="G4" s="80"/>
      <c r="H4" s="80"/>
      <c r="I4" s="80"/>
      <c r="J4" s="80"/>
      <c r="K4" s="80"/>
      <c r="L4" s="81"/>
      <c r="N4" s="82" t="s">
        <v>14</v>
      </c>
      <c r="O4" s="83"/>
      <c r="P4" s="83"/>
      <c r="Q4" s="83"/>
      <c r="R4" s="83"/>
      <c r="S4" s="84"/>
      <c r="T4" s="85" t="s">
        <v>44</v>
      </c>
      <c r="U4" s="86"/>
      <c r="V4" s="86"/>
      <c r="W4" s="86"/>
      <c r="X4" s="86"/>
      <c r="Y4" s="87"/>
      <c r="Z4" s="48" t="s">
        <v>49</v>
      </c>
      <c r="AA4" s="49"/>
      <c r="AB4" s="49"/>
      <c r="AC4" s="49"/>
      <c r="AD4" s="49"/>
      <c r="AE4" s="49"/>
      <c r="AF4" s="50"/>
      <c r="AG4" s="1"/>
      <c r="AH4" s="1"/>
    </row>
    <row r="5" spans="1:38" ht="20.100000000000001" customHeight="1">
      <c r="A5" s="1"/>
      <c r="B5" s="45"/>
      <c r="C5" s="51"/>
      <c r="D5" s="52"/>
      <c r="E5" s="52"/>
      <c r="F5" s="52"/>
      <c r="G5" s="52"/>
      <c r="H5" s="52"/>
      <c r="I5" s="52"/>
      <c r="J5" s="52"/>
      <c r="K5" s="52"/>
      <c r="L5" s="53"/>
      <c r="N5" s="54">
        <f>IFERROR(M28,0)</f>
        <v>0</v>
      </c>
      <c r="O5" s="55"/>
      <c r="P5" s="55"/>
      <c r="Q5" s="55"/>
      <c r="R5" s="55"/>
      <c r="S5" s="56"/>
      <c r="T5" s="54">
        <f ca="1">Q28</f>
        <v>0</v>
      </c>
      <c r="U5" s="55"/>
      <c r="V5" s="55"/>
      <c r="W5" s="55"/>
      <c r="X5" s="55"/>
      <c r="Y5" s="56"/>
      <c r="Z5" s="57">
        <f ca="1">N5+T5</f>
        <v>0</v>
      </c>
      <c r="AA5" s="58"/>
      <c r="AB5" s="58"/>
      <c r="AC5" s="58"/>
      <c r="AD5" s="58"/>
      <c r="AE5" s="58"/>
      <c r="AF5" s="59"/>
      <c r="AG5" s="1"/>
    </row>
    <row r="6" spans="1:38" ht="9.9499999999999993" customHeight="1">
      <c r="A6" s="1"/>
      <c r="B6" s="1"/>
      <c r="C6" s="1"/>
      <c r="D6" s="1"/>
      <c r="E6" s="1"/>
      <c r="F6" s="1"/>
      <c r="G6" s="1"/>
      <c r="H6" s="4"/>
      <c r="I6" s="4"/>
      <c r="J6" s="4"/>
      <c r="K6" s="4"/>
      <c r="L6" s="4"/>
      <c r="M6" s="4"/>
      <c r="N6" s="4"/>
      <c r="O6" s="4"/>
      <c r="Y6" s="4"/>
      <c r="Z6" s="4"/>
      <c r="AA6" s="1"/>
      <c r="AB6" s="1"/>
      <c r="AC6" s="1"/>
      <c r="AD6" s="1"/>
      <c r="AE6" s="1"/>
      <c r="AF6" s="1"/>
      <c r="AG6" s="1"/>
    </row>
    <row r="7" spans="1:38" ht="18" customHeight="1">
      <c r="A7" s="1"/>
      <c r="B7" s="70" t="s">
        <v>0</v>
      </c>
      <c r="C7" s="71"/>
      <c r="D7" s="71"/>
      <c r="E7" s="71"/>
      <c r="F7" s="72"/>
      <c r="G7" s="73" t="s">
        <v>1</v>
      </c>
      <c r="H7" s="73"/>
      <c r="I7" s="73" t="s">
        <v>2</v>
      </c>
      <c r="J7" s="73"/>
      <c r="K7" s="73"/>
      <c r="L7" s="73"/>
      <c r="N7" s="2" t="s">
        <v>22</v>
      </c>
      <c r="AG7" s="1"/>
    </row>
    <row r="8" spans="1:38" ht="18" customHeight="1">
      <c r="A8" s="1"/>
      <c r="B8" s="74"/>
      <c r="C8" s="75"/>
      <c r="D8" s="75"/>
      <c r="E8" s="75"/>
      <c r="F8" s="76"/>
      <c r="G8" s="77"/>
      <c r="H8" s="77"/>
      <c r="I8" s="78"/>
      <c r="J8" s="78"/>
      <c r="K8" s="78"/>
      <c r="L8" s="78"/>
      <c r="N8" s="92" t="s">
        <v>51</v>
      </c>
      <c r="O8" s="93"/>
      <c r="P8" s="94"/>
      <c r="Q8" s="95">
        <f>C5</f>
        <v>0</v>
      </c>
      <c r="R8" s="96"/>
      <c r="S8" s="96"/>
      <c r="T8" s="96"/>
      <c r="U8" s="96"/>
      <c r="V8" s="96"/>
      <c r="W8" s="96"/>
      <c r="X8" s="96"/>
      <c r="Y8" s="96"/>
      <c r="Z8" s="97"/>
      <c r="AA8" s="97"/>
      <c r="AB8" s="97"/>
      <c r="AC8" s="97"/>
      <c r="AD8" s="97"/>
      <c r="AE8" s="97"/>
      <c r="AF8" s="98"/>
      <c r="AG8" s="1"/>
    </row>
    <row r="9" spans="1:38" ht="18" customHeight="1">
      <c r="A9" s="1"/>
      <c r="B9" s="70" t="s">
        <v>12</v>
      </c>
      <c r="C9" s="71"/>
      <c r="D9" s="71"/>
      <c r="E9" s="71"/>
      <c r="F9" s="71"/>
      <c r="G9" s="71"/>
      <c r="H9" s="71"/>
      <c r="I9" s="71"/>
      <c r="J9" s="71"/>
      <c r="K9" s="71"/>
      <c r="L9" s="72"/>
      <c r="N9" s="99" t="s">
        <v>20</v>
      </c>
      <c r="O9" s="100"/>
      <c r="P9" s="101"/>
      <c r="Q9" s="102"/>
      <c r="R9" s="103"/>
      <c r="S9" s="103"/>
      <c r="T9" s="103"/>
      <c r="U9" s="103"/>
      <c r="V9" s="104"/>
      <c r="W9" s="105" t="s">
        <v>21</v>
      </c>
      <c r="X9" s="106"/>
      <c r="Y9" s="107"/>
      <c r="Z9" s="108"/>
      <c r="AA9" s="109"/>
      <c r="AB9" s="109"/>
      <c r="AC9" s="109"/>
      <c r="AD9" s="109"/>
      <c r="AE9" s="109"/>
      <c r="AF9" s="110"/>
      <c r="AG9" s="1"/>
      <c r="AH9" s="8"/>
    </row>
    <row r="10" spans="1:38" ht="18" customHeight="1">
      <c r="A10" s="5"/>
      <c r="B10" s="51"/>
      <c r="C10" s="52"/>
      <c r="D10" s="52"/>
      <c r="E10" s="52"/>
      <c r="F10" s="52"/>
      <c r="G10" s="52"/>
      <c r="H10" s="52"/>
      <c r="I10" s="52"/>
      <c r="J10" s="52"/>
      <c r="K10" s="52"/>
      <c r="L10" s="53"/>
      <c r="N10" s="127" t="s">
        <v>52</v>
      </c>
      <c r="O10" s="128"/>
      <c r="P10" s="129"/>
      <c r="Q10" s="133"/>
      <c r="R10" s="134"/>
      <c r="S10" s="134"/>
      <c r="T10" s="134"/>
      <c r="U10" s="134"/>
      <c r="V10" s="134"/>
      <c r="W10" s="134"/>
      <c r="X10" s="134"/>
      <c r="Y10" s="134"/>
      <c r="Z10" s="134"/>
      <c r="AA10" s="134"/>
      <c r="AB10" s="134"/>
      <c r="AC10" s="134"/>
      <c r="AD10" s="134"/>
      <c r="AE10" s="134"/>
      <c r="AF10" s="135"/>
      <c r="AG10" s="1"/>
      <c r="AH10" s="88"/>
      <c r="AI10" s="88"/>
    </row>
    <row r="11" spans="1:38" ht="18" customHeight="1">
      <c r="A11" s="1"/>
      <c r="B11" s="70" t="s">
        <v>30</v>
      </c>
      <c r="C11" s="71"/>
      <c r="D11" s="71"/>
      <c r="E11" s="71"/>
      <c r="F11" s="71"/>
      <c r="G11" s="71"/>
      <c r="H11" s="71"/>
      <c r="I11" s="71"/>
      <c r="J11" s="71"/>
      <c r="K11" s="71"/>
      <c r="L11" s="72"/>
      <c r="N11" s="130"/>
      <c r="O11" s="131"/>
      <c r="P11" s="132"/>
      <c r="Q11" s="89"/>
      <c r="R11" s="90"/>
      <c r="S11" s="90"/>
      <c r="T11" s="90"/>
      <c r="U11" s="90"/>
      <c r="V11" s="90"/>
      <c r="W11" s="90"/>
      <c r="X11" s="90"/>
      <c r="Y11" s="90"/>
      <c r="Z11" s="90"/>
      <c r="AA11" s="90"/>
      <c r="AB11" s="90"/>
      <c r="AC11" s="90"/>
      <c r="AD11" s="90"/>
      <c r="AE11" s="90"/>
      <c r="AF11" s="91"/>
    </row>
    <row r="12" spans="1:38" ht="18" customHeight="1">
      <c r="A12" s="5"/>
      <c r="B12" s="51"/>
      <c r="C12" s="52"/>
      <c r="D12" s="52"/>
      <c r="E12" s="52"/>
      <c r="F12" s="52"/>
      <c r="G12" s="52"/>
      <c r="H12" s="52"/>
      <c r="I12" s="52"/>
      <c r="J12" s="52"/>
      <c r="K12" s="52"/>
      <c r="L12" s="53"/>
      <c r="N12" s="111" t="s">
        <v>10</v>
      </c>
      <c r="O12" s="112"/>
      <c r="P12" s="113"/>
      <c r="Q12" s="117"/>
      <c r="R12" s="117"/>
      <c r="S12" s="117"/>
      <c r="T12" s="117"/>
      <c r="U12" s="117"/>
      <c r="V12" s="117"/>
      <c r="W12" s="117"/>
      <c r="X12" s="117"/>
      <c r="Y12" s="117"/>
      <c r="Z12" s="117"/>
      <c r="AA12" s="117"/>
      <c r="AB12" s="117"/>
      <c r="AC12" s="117"/>
      <c r="AD12" s="119" t="s">
        <v>25</v>
      </c>
      <c r="AE12" s="119"/>
      <c r="AF12" s="120"/>
    </row>
    <row r="13" spans="1:38" ht="18" customHeight="1">
      <c r="A13" s="1"/>
      <c r="N13" s="114"/>
      <c r="O13" s="115"/>
      <c r="P13" s="116"/>
      <c r="Q13" s="118"/>
      <c r="R13" s="118"/>
      <c r="S13" s="118"/>
      <c r="T13" s="118"/>
      <c r="U13" s="118"/>
      <c r="V13" s="118"/>
      <c r="W13" s="118"/>
      <c r="X13" s="118"/>
      <c r="Y13" s="118"/>
      <c r="Z13" s="118"/>
      <c r="AA13" s="118"/>
      <c r="AB13" s="118"/>
      <c r="AC13" s="118"/>
      <c r="AD13" s="121"/>
      <c r="AE13" s="121"/>
      <c r="AF13" s="122"/>
    </row>
    <row r="14" spans="1:38" ht="15.95" customHeight="1">
      <c r="A14" s="1"/>
      <c r="B14" s="123" t="s">
        <v>58</v>
      </c>
      <c r="C14" s="124"/>
      <c r="D14" s="125"/>
      <c r="E14" s="123" t="s">
        <v>59</v>
      </c>
      <c r="F14" s="124"/>
      <c r="G14" s="125"/>
      <c r="H14" s="126" t="s">
        <v>60</v>
      </c>
      <c r="I14" s="126"/>
      <c r="J14" s="126"/>
      <c r="K14" s="126"/>
      <c r="L14" s="126"/>
      <c r="N14" s="15" t="s">
        <v>64</v>
      </c>
      <c r="AL14" s="13"/>
    </row>
    <row r="15" spans="1:38" ht="15.95" customHeight="1">
      <c r="A15" s="1"/>
      <c r="B15" s="136"/>
      <c r="C15" s="137"/>
      <c r="D15" s="138"/>
      <c r="E15" s="136"/>
      <c r="F15" s="137"/>
      <c r="G15" s="138"/>
      <c r="H15" s="139">
        <f>B15-E15</f>
        <v>0</v>
      </c>
      <c r="I15" s="139"/>
      <c r="J15" s="139"/>
      <c r="K15" s="139"/>
      <c r="L15" s="139"/>
      <c r="N15" s="14"/>
      <c r="AL15" s="13"/>
    </row>
    <row r="16" spans="1:38" ht="15.95" customHeight="1">
      <c r="A16" s="5"/>
      <c r="B16" s="140" t="s">
        <v>23</v>
      </c>
      <c r="C16" s="142" t="s">
        <v>27</v>
      </c>
      <c r="D16" s="143"/>
      <c r="E16" s="143"/>
      <c r="F16" s="144"/>
      <c r="G16" s="144"/>
      <c r="H16" s="144"/>
      <c r="I16" s="144"/>
      <c r="J16" s="144"/>
      <c r="K16" s="144"/>
      <c r="L16" s="144"/>
      <c r="M16" s="144"/>
      <c r="N16" s="144"/>
      <c r="O16" s="144"/>
      <c r="P16" s="144"/>
      <c r="Q16" s="144"/>
      <c r="R16" s="144"/>
      <c r="S16" s="144"/>
      <c r="T16" s="144"/>
    </row>
    <row r="17" spans="1:38" ht="15.95" customHeight="1">
      <c r="A17" s="1"/>
      <c r="B17" s="141"/>
      <c r="C17" s="144"/>
      <c r="D17" s="144"/>
      <c r="E17" s="144"/>
      <c r="F17" s="144"/>
      <c r="G17" s="144"/>
      <c r="H17" s="144"/>
      <c r="I17" s="144"/>
      <c r="J17" s="144"/>
      <c r="K17" s="144"/>
      <c r="L17" s="144"/>
      <c r="M17" s="144"/>
      <c r="N17" s="144"/>
      <c r="O17" s="144"/>
      <c r="P17" s="144"/>
      <c r="Q17" s="144"/>
      <c r="R17" s="144"/>
      <c r="S17" s="144"/>
      <c r="T17" s="144"/>
      <c r="U17" s="16" t="s">
        <v>28</v>
      </c>
    </row>
    <row r="18" spans="1:38" ht="15.95" customHeight="1">
      <c r="A18" s="1"/>
      <c r="B18" s="7" t="s">
        <v>65</v>
      </c>
      <c r="C18" s="145" t="s">
        <v>4</v>
      </c>
      <c r="D18" s="146"/>
      <c r="E18" s="146"/>
      <c r="F18" s="146"/>
      <c r="G18" s="147"/>
      <c r="H18" s="145" t="s">
        <v>5</v>
      </c>
      <c r="I18" s="147"/>
      <c r="J18" s="7" t="s">
        <v>6</v>
      </c>
      <c r="K18" s="145" t="s">
        <v>7</v>
      </c>
      <c r="L18" s="146"/>
      <c r="M18" s="147"/>
      <c r="N18" s="145" t="s">
        <v>11</v>
      </c>
      <c r="O18" s="147"/>
      <c r="P18" s="145" t="s">
        <v>8</v>
      </c>
      <c r="Q18" s="146"/>
      <c r="R18" s="146"/>
      <c r="S18" s="147"/>
      <c r="U18" s="148"/>
      <c r="V18" s="149"/>
      <c r="W18" s="149"/>
      <c r="X18" s="149"/>
      <c r="Y18" s="149"/>
      <c r="Z18" s="149"/>
      <c r="AA18" s="149"/>
      <c r="AB18" s="149"/>
      <c r="AC18" s="149"/>
      <c r="AD18" s="149"/>
      <c r="AE18" s="150" t="s">
        <v>31</v>
      </c>
      <c r="AF18" s="151"/>
      <c r="AI18" s="2">
        <f>SUM(AI19:AI23)</f>
        <v>5</v>
      </c>
      <c r="AK18" s="7" t="s">
        <v>50</v>
      </c>
      <c r="AL18" s="44" t="s">
        <v>84</v>
      </c>
    </row>
    <row r="19" spans="1:38" ht="15.95" customHeight="1">
      <c r="A19" s="1"/>
      <c r="B19" s="35"/>
      <c r="C19" s="268"/>
      <c r="D19" s="269"/>
      <c r="E19" s="269"/>
      <c r="F19" s="269"/>
      <c r="G19" s="270"/>
      <c r="H19" s="155"/>
      <c r="I19" s="156"/>
      <c r="J19" s="28"/>
      <c r="K19" s="157"/>
      <c r="L19" s="158"/>
      <c r="M19" s="159"/>
      <c r="N19" s="160"/>
      <c r="O19" s="161"/>
      <c r="P19" s="162">
        <f>IFERROR(ROUND(IF(OR(B19="",C19=""),"",AK19*K19),0),0)</f>
        <v>0</v>
      </c>
      <c r="Q19" s="163"/>
      <c r="R19" s="163"/>
      <c r="S19" s="164"/>
      <c r="U19" s="165"/>
      <c r="V19" s="166"/>
      <c r="W19" s="166"/>
      <c r="X19" s="166"/>
      <c r="Y19" s="166"/>
      <c r="Z19" s="166"/>
      <c r="AA19" s="166"/>
      <c r="AB19" s="166"/>
      <c r="AC19" s="166"/>
      <c r="AD19" s="166"/>
      <c r="AE19" s="167" t="s">
        <v>32</v>
      </c>
      <c r="AF19" s="168"/>
      <c r="AI19" s="27">
        <f>IF(H19=INT(H19),1,"ari")</f>
        <v>1</v>
      </c>
      <c r="AJ19" s="25">
        <f>IFERROR(1/COUNTIF($N$19:$O$23,N19),0)</f>
        <v>0</v>
      </c>
      <c r="AK19" s="32">
        <f>ROUND(H19,1)</f>
        <v>0</v>
      </c>
      <c r="AL19" s="41" t="s">
        <v>85</v>
      </c>
    </row>
    <row r="20" spans="1:38" ht="15.95" customHeight="1">
      <c r="A20" s="6"/>
      <c r="B20" s="36"/>
      <c r="C20" s="276"/>
      <c r="D20" s="277"/>
      <c r="E20" s="277"/>
      <c r="F20" s="277"/>
      <c r="G20" s="278"/>
      <c r="H20" s="173"/>
      <c r="I20" s="174"/>
      <c r="J20" s="29"/>
      <c r="K20" s="175"/>
      <c r="L20" s="176"/>
      <c r="M20" s="177"/>
      <c r="N20" s="178"/>
      <c r="O20" s="179"/>
      <c r="P20" s="180">
        <f>IFERROR(ROUND(IF(OR(B20="",C20=""),"",AK20*K20),0),0)</f>
        <v>0</v>
      </c>
      <c r="Q20" s="181"/>
      <c r="R20" s="181"/>
      <c r="S20" s="182"/>
      <c r="U20" s="169" t="s">
        <v>34</v>
      </c>
      <c r="V20" s="169"/>
      <c r="W20" s="169"/>
      <c r="X20" s="169"/>
      <c r="Y20" s="169"/>
      <c r="Z20" s="169"/>
      <c r="AA20" s="169"/>
      <c r="AB20" s="169"/>
      <c r="AC20" s="169" t="s">
        <v>33</v>
      </c>
      <c r="AD20" s="169"/>
      <c r="AE20" s="169"/>
      <c r="AF20" s="169"/>
      <c r="AI20" s="27">
        <f t="shared" ref="AI20:AI23" si="0">IF(H20=INT(H20),1,"ari")</f>
        <v>1</v>
      </c>
      <c r="AJ20" s="26">
        <f>IFERROR(1/COUNTIF($N$19:$O$23,N20),0)</f>
        <v>0</v>
      </c>
      <c r="AK20" s="33">
        <f>ROUND(H20,1)</f>
        <v>0</v>
      </c>
      <c r="AL20" s="41" t="s">
        <v>57</v>
      </c>
    </row>
    <row r="21" spans="1:38" ht="15.95" customHeight="1">
      <c r="A21" s="6"/>
      <c r="B21" s="36"/>
      <c r="C21" s="276"/>
      <c r="D21" s="277"/>
      <c r="E21" s="277"/>
      <c r="F21" s="277"/>
      <c r="G21" s="278"/>
      <c r="H21" s="173"/>
      <c r="I21" s="174"/>
      <c r="J21" s="29"/>
      <c r="K21" s="175"/>
      <c r="L21" s="176"/>
      <c r="M21" s="177"/>
      <c r="N21" s="178"/>
      <c r="O21" s="179"/>
      <c r="P21" s="180">
        <f>IFERROR(ROUND(IF(OR(B21="",C21=""),"",AK21*K21),0),0)</f>
        <v>0</v>
      </c>
      <c r="Q21" s="181"/>
      <c r="R21" s="181"/>
      <c r="S21" s="182"/>
      <c r="U21" s="183"/>
      <c r="V21" s="183"/>
      <c r="W21" s="183"/>
      <c r="X21" s="183"/>
      <c r="Y21" s="183"/>
      <c r="Z21" s="183"/>
      <c r="AA21" s="183"/>
      <c r="AB21" s="183"/>
      <c r="AC21" s="271"/>
      <c r="AD21" s="271"/>
      <c r="AE21" s="271"/>
      <c r="AF21" s="271"/>
      <c r="AH21" s="18">
        <v>1</v>
      </c>
      <c r="AI21" s="27">
        <f t="shared" si="0"/>
        <v>1</v>
      </c>
      <c r="AJ21" s="26">
        <f>IFERROR(1/COUNTIF($N$19:$O$23,N21),0)</f>
        <v>0</v>
      </c>
      <c r="AK21" s="33">
        <f>ROUND(H21,1)</f>
        <v>0</v>
      </c>
      <c r="AL21" s="41" t="s">
        <v>79</v>
      </c>
    </row>
    <row r="22" spans="1:38" ht="15.95" customHeight="1">
      <c r="A22" s="1"/>
      <c r="B22" s="36"/>
      <c r="C22" s="276"/>
      <c r="D22" s="277"/>
      <c r="E22" s="277"/>
      <c r="F22" s="277"/>
      <c r="G22" s="278"/>
      <c r="H22" s="173"/>
      <c r="I22" s="174"/>
      <c r="J22" s="29"/>
      <c r="K22" s="175"/>
      <c r="L22" s="176"/>
      <c r="M22" s="177"/>
      <c r="N22" s="178"/>
      <c r="O22" s="179"/>
      <c r="P22" s="180">
        <f>IFERROR(ROUND(IF(OR(B22="",C22=""),"",AK22*K22),0),0)</f>
        <v>0</v>
      </c>
      <c r="Q22" s="181"/>
      <c r="R22" s="181"/>
      <c r="S22" s="182"/>
      <c r="U22" s="184"/>
      <c r="V22" s="184"/>
      <c r="W22" s="184"/>
      <c r="X22" s="184"/>
      <c r="Y22" s="184"/>
      <c r="Z22" s="184"/>
      <c r="AA22" s="184"/>
      <c r="AB22" s="184"/>
      <c r="AC22" s="272"/>
      <c r="AD22" s="272"/>
      <c r="AE22" s="272"/>
      <c r="AF22" s="272"/>
      <c r="AH22" s="1"/>
      <c r="AI22" s="27">
        <f t="shared" si="0"/>
        <v>1</v>
      </c>
      <c r="AJ22" s="26">
        <f>IFERROR(1/COUNTIF($N$19:$O$23,N22),0)</f>
        <v>0</v>
      </c>
      <c r="AK22" s="33">
        <f>ROUND(H22,1)</f>
        <v>0</v>
      </c>
      <c r="AL22" s="41" t="s">
        <v>86</v>
      </c>
    </row>
    <row r="23" spans="1:38" ht="15.95" customHeight="1" thickBot="1">
      <c r="A23" s="1"/>
      <c r="B23" s="37"/>
      <c r="C23" s="273"/>
      <c r="D23" s="274"/>
      <c r="E23" s="274"/>
      <c r="F23" s="274"/>
      <c r="G23" s="275"/>
      <c r="H23" s="191"/>
      <c r="I23" s="192"/>
      <c r="J23" s="30"/>
      <c r="K23" s="193"/>
      <c r="L23" s="194"/>
      <c r="M23" s="195"/>
      <c r="N23" s="196"/>
      <c r="O23" s="197"/>
      <c r="P23" s="198">
        <f>IFERROR(ROUND(IF(OR(B23="",C23=""),"",AK23*K23),0),0)</f>
        <v>0</v>
      </c>
      <c r="Q23" s="199"/>
      <c r="R23" s="199"/>
      <c r="S23" s="200"/>
      <c r="U23" s="231" t="s">
        <v>24</v>
      </c>
      <c r="V23" s="232"/>
      <c r="W23" s="237"/>
      <c r="X23" s="237"/>
      <c r="Y23" s="237"/>
      <c r="Z23" s="237"/>
      <c r="AA23" s="237"/>
      <c r="AB23" s="237"/>
      <c r="AC23" s="237"/>
      <c r="AD23" s="237"/>
      <c r="AE23" s="237"/>
      <c r="AF23" s="238"/>
      <c r="AH23" s="1"/>
      <c r="AI23" s="27">
        <f t="shared" si="0"/>
        <v>1</v>
      </c>
      <c r="AJ23" s="26">
        <f>IFERROR(1/COUNTIF($N$19:$O$23,N23),0)</f>
        <v>0</v>
      </c>
      <c r="AK23" s="34">
        <f>ROUND(H23,1)</f>
        <v>0</v>
      </c>
      <c r="AL23" s="41" t="s">
        <v>55</v>
      </c>
    </row>
    <row r="24" spans="1:38" ht="15.95" customHeight="1" thickTop="1">
      <c r="A24" s="1"/>
      <c r="B24" s="239" t="s">
        <v>18</v>
      </c>
      <c r="C24" s="240"/>
      <c r="D24" s="240"/>
      <c r="E24" s="240"/>
      <c r="F24" s="240"/>
      <c r="G24" s="240"/>
      <c r="H24" s="240"/>
      <c r="I24" s="241"/>
      <c r="J24" s="242" t="s">
        <v>11</v>
      </c>
      <c r="K24" s="243"/>
      <c r="L24" s="244"/>
      <c r="M24" s="245" t="s">
        <v>19</v>
      </c>
      <c r="N24" s="246"/>
      <c r="O24" s="246"/>
      <c r="P24" s="246"/>
      <c r="Q24" s="246" t="s">
        <v>45</v>
      </c>
      <c r="R24" s="246"/>
      <c r="S24" s="246"/>
      <c r="U24" s="233"/>
      <c r="V24" s="234"/>
      <c r="W24" s="247"/>
      <c r="X24" s="247"/>
      <c r="Y24" s="247"/>
      <c r="Z24" s="247"/>
      <c r="AA24" s="247"/>
      <c r="AB24" s="247"/>
      <c r="AC24" s="247"/>
      <c r="AD24" s="247"/>
      <c r="AE24" s="247"/>
      <c r="AF24" s="248"/>
      <c r="AH24" s="2">
        <f>COUNT(N19:N23)</f>
        <v>0</v>
      </c>
      <c r="AI24" s="2" t="e">
        <f>LARGE(N19:N23,AH24)</f>
        <v>#NUM!</v>
      </c>
      <c r="AJ24" s="26">
        <f>SUM(AJ19:AJ23)</f>
        <v>0</v>
      </c>
      <c r="AK24" s="26"/>
      <c r="AL24" s="43" t="s">
        <v>56</v>
      </c>
    </row>
    <row r="25" spans="1:38" ht="15.95" customHeight="1">
      <c r="A25" s="1"/>
      <c r="B25" s="251"/>
      <c r="C25" s="252"/>
      <c r="D25" s="252"/>
      <c r="E25" s="252"/>
      <c r="F25" s="252"/>
      <c r="G25" s="252"/>
      <c r="H25" s="252"/>
      <c r="I25" s="253"/>
      <c r="J25" s="254">
        <f>MAX(N19:O23)</f>
        <v>0</v>
      </c>
      <c r="K25" s="255"/>
      <c r="L25" s="256"/>
      <c r="M25" s="187">
        <f ca="1">SUMIF($N$19:$S$23,J25,$P$19:$S$23)</f>
        <v>0</v>
      </c>
      <c r="N25" s="187"/>
      <c r="O25" s="187"/>
      <c r="P25" s="187"/>
      <c r="Q25" s="211">
        <f ca="1">IFERROR(M25*J25/100,"")</f>
        <v>0</v>
      </c>
      <c r="R25" s="212"/>
      <c r="S25" s="213"/>
      <c r="U25" s="235"/>
      <c r="V25" s="236"/>
      <c r="W25" s="249"/>
      <c r="X25" s="249"/>
      <c r="Y25" s="249"/>
      <c r="Z25" s="249"/>
      <c r="AA25" s="249"/>
      <c r="AB25" s="249"/>
      <c r="AC25" s="249"/>
      <c r="AD25" s="249"/>
      <c r="AE25" s="249"/>
      <c r="AF25" s="250"/>
      <c r="AH25" s="1"/>
      <c r="AI25" s="1"/>
    </row>
    <row r="26" spans="1:38" ht="15.95" customHeight="1">
      <c r="A26" s="1"/>
      <c r="B26" s="214"/>
      <c r="C26" s="215"/>
      <c r="D26" s="215"/>
      <c r="E26" s="215"/>
      <c r="F26" s="215"/>
      <c r="G26" s="215"/>
      <c r="H26" s="215"/>
      <c r="I26" s="216"/>
      <c r="J26" s="217" t="str">
        <f>IFERROR(IF(J25=$AI$24,"対象外",IF(J25&gt;$AI$24,$AI$24,"")),"対象外")</f>
        <v>対象外</v>
      </c>
      <c r="K26" s="218"/>
      <c r="L26" s="219"/>
      <c r="M26" s="220">
        <f ca="1">SUMIF(N19:P23,IF(J26="対象外",J27,J26),$P$19:$P$23)</f>
        <v>0</v>
      </c>
      <c r="N26" s="220"/>
      <c r="O26" s="220"/>
      <c r="P26" s="220"/>
      <c r="Q26" s="221" t="str">
        <f>IF(J26="対象外","－",IFERROR(M26*J26/100,""))</f>
        <v>－</v>
      </c>
      <c r="R26" s="222"/>
      <c r="S26" s="223"/>
      <c r="AH26" s="1"/>
      <c r="AI26" s="1"/>
    </row>
    <row r="27" spans="1:38" ht="15.95" customHeight="1" thickBot="1">
      <c r="A27" s="1"/>
      <c r="B27" s="214"/>
      <c r="C27" s="215"/>
      <c r="D27" s="215"/>
      <c r="E27" s="215"/>
      <c r="F27" s="215"/>
      <c r="G27" s="215"/>
      <c r="H27" s="215"/>
      <c r="I27" s="216"/>
      <c r="J27" s="224" t="str">
        <f>IF(J26="対象外","","対象外")</f>
        <v/>
      </c>
      <c r="K27" s="225"/>
      <c r="L27" s="226"/>
      <c r="M27" s="227" t="str">
        <f ca="1">IF(SUM(M25:P26)&lt;&gt;M28,M28-SUM(M25,M26),"")</f>
        <v/>
      </c>
      <c r="N27" s="227"/>
      <c r="O27" s="227"/>
      <c r="P27" s="227"/>
      <c r="Q27" s="228" t="str">
        <f ca="1">IF(J27="対象外","－",IFERROR(M27*J27/100,""))</f>
        <v/>
      </c>
      <c r="R27" s="229"/>
      <c r="S27" s="230"/>
      <c r="U27" s="12"/>
      <c r="V27" s="12"/>
      <c r="W27" s="12"/>
      <c r="X27" s="12"/>
      <c r="Y27" s="12"/>
      <c r="Z27" s="12"/>
      <c r="AA27" s="12"/>
      <c r="AB27" s="12"/>
      <c r="AC27" s="12"/>
      <c r="AD27" s="12"/>
      <c r="AE27" s="12"/>
      <c r="AF27" s="12"/>
      <c r="AH27" s="47"/>
      <c r="AI27" s="47"/>
    </row>
    <row r="28" spans="1:38" ht="15.95" customHeight="1" thickTop="1">
      <c r="A28" s="1"/>
      <c r="B28" s="201"/>
      <c r="C28" s="202"/>
      <c r="D28" s="202"/>
      <c r="E28" s="202"/>
      <c r="F28" s="202"/>
      <c r="G28" s="202"/>
      <c r="H28" s="202"/>
      <c r="I28" s="203"/>
      <c r="J28" s="204" t="s">
        <v>17</v>
      </c>
      <c r="K28" s="205"/>
      <c r="L28" s="206"/>
      <c r="M28" s="207">
        <f>SUM(P19:S23)</f>
        <v>0</v>
      </c>
      <c r="N28" s="207"/>
      <c r="O28" s="207"/>
      <c r="P28" s="207"/>
      <c r="Q28" s="208">
        <f ca="1">IF(AJ24&gt;2,"税率見直",SUM(Q25:S27))</f>
        <v>0</v>
      </c>
      <c r="R28" s="209"/>
      <c r="S28" s="210"/>
      <c r="AH28" s="47"/>
      <c r="AI28" s="47"/>
    </row>
    <row r="29" spans="1:38" ht="13.5" customHeight="1"/>
    <row r="30" spans="1:38">
      <c r="P30" s="260"/>
      <c r="Q30" s="260"/>
      <c r="R30" s="260"/>
      <c r="S30" s="260"/>
    </row>
    <row r="33" spans="2:32" ht="15" customHeight="1">
      <c r="B33" s="261" t="s">
        <v>53</v>
      </c>
      <c r="C33" s="261"/>
      <c r="D33" s="261"/>
      <c r="E33" s="261"/>
      <c r="F33" s="261"/>
    </row>
    <row r="34" spans="2:32" ht="15" customHeight="1">
      <c r="B34" s="262"/>
      <c r="C34" s="263"/>
      <c r="D34" s="263"/>
      <c r="E34" s="263"/>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4"/>
    </row>
    <row r="35" spans="2:32" ht="15" customHeight="1">
      <c r="B35" s="257"/>
      <c r="C35" s="258"/>
      <c r="D35" s="258"/>
      <c r="E35" s="258"/>
      <c r="F35" s="258"/>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9"/>
    </row>
    <row r="36" spans="2:32" ht="15" customHeight="1">
      <c r="B36" s="257"/>
      <c r="C36" s="258"/>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9"/>
    </row>
    <row r="37" spans="2:32" ht="15" customHeight="1">
      <c r="B37" s="257"/>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9"/>
    </row>
    <row r="38" spans="2:32" ht="15" customHeight="1">
      <c r="B38" s="257"/>
      <c r="C38" s="258"/>
      <c r="D38" s="258"/>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9"/>
    </row>
    <row r="39" spans="2:32" ht="15" customHeight="1">
      <c r="B39" s="257"/>
      <c r="C39" s="258"/>
      <c r="D39" s="258"/>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9"/>
    </row>
    <row r="40" spans="2:32" ht="15" customHeight="1">
      <c r="B40" s="257"/>
      <c r="C40" s="258"/>
      <c r="D40" s="258"/>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9"/>
    </row>
    <row r="41" spans="2:32" ht="15" customHeight="1">
      <c r="B41" s="257"/>
      <c r="C41" s="258"/>
      <c r="D41" s="258"/>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9"/>
    </row>
    <row r="42" spans="2:32" ht="15" customHeight="1">
      <c r="B42" s="257"/>
      <c r="C42" s="258"/>
      <c r="D42" s="258"/>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9"/>
    </row>
    <row r="43" spans="2:32" ht="15" customHeight="1">
      <c r="B43" s="257"/>
      <c r="C43" s="258"/>
      <c r="D43" s="258"/>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9"/>
    </row>
    <row r="44" spans="2:32" ht="15" customHeight="1">
      <c r="B44" s="257"/>
      <c r="C44" s="258"/>
      <c r="D44" s="258"/>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9"/>
    </row>
    <row r="45" spans="2:32" ht="15" customHeight="1">
      <c r="B45" s="257"/>
      <c r="C45" s="258"/>
      <c r="D45" s="258"/>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9"/>
    </row>
    <row r="46" spans="2:32" ht="15" customHeight="1">
      <c r="B46" s="257"/>
      <c r="C46" s="258"/>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9"/>
    </row>
    <row r="47" spans="2:32" ht="15" customHeight="1">
      <c r="B47" s="257"/>
      <c r="C47" s="258"/>
      <c r="D47" s="258"/>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9"/>
    </row>
    <row r="48" spans="2:32" ht="15" customHeight="1">
      <c r="B48" s="257"/>
      <c r="C48" s="258"/>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9"/>
    </row>
    <row r="49" spans="2:32" ht="15" customHeight="1">
      <c r="B49" s="257"/>
      <c r="C49" s="258"/>
      <c r="D49" s="258"/>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9"/>
    </row>
    <row r="50" spans="2:32" ht="15" customHeight="1">
      <c r="B50" s="257"/>
      <c r="C50" s="258"/>
      <c r="D50" s="258"/>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9"/>
    </row>
    <row r="51" spans="2:32" ht="15" customHeight="1">
      <c r="B51" s="257"/>
      <c r="C51" s="258"/>
      <c r="D51" s="258"/>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9"/>
    </row>
    <row r="52" spans="2:32" ht="15" customHeight="1">
      <c r="B52" s="257"/>
      <c r="C52" s="258"/>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9"/>
    </row>
    <row r="53" spans="2:32" ht="15" customHeight="1">
      <c r="B53" s="257"/>
      <c r="C53" s="258"/>
      <c r="D53" s="258"/>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9"/>
    </row>
    <row r="54" spans="2:32" ht="15" customHeight="1">
      <c r="B54" s="257"/>
      <c r="C54" s="258"/>
      <c r="D54" s="258"/>
      <c r="E54" s="258"/>
      <c r="F54" s="258"/>
      <c r="G54" s="258"/>
      <c r="H54" s="258"/>
      <c r="I54" s="258"/>
      <c r="J54" s="258"/>
      <c r="K54" s="258"/>
      <c r="L54" s="258"/>
      <c r="M54" s="258"/>
      <c r="N54" s="258"/>
      <c r="O54" s="258"/>
      <c r="P54" s="258"/>
      <c r="Q54" s="258"/>
      <c r="R54" s="258"/>
      <c r="S54" s="258"/>
      <c r="T54" s="258"/>
      <c r="U54" s="258"/>
      <c r="V54" s="258"/>
      <c r="W54" s="258"/>
      <c r="X54" s="258"/>
      <c r="Y54" s="258"/>
      <c r="Z54" s="258"/>
      <c r="AA54" s="258"/>
      <c r="AB54" s="258"/>
      <c r="AC54" s="258"/>
      <c r="AD54" s="258"/>
      <c r="AE54" s="258"/>
      <c r="AF54" s="259"/>
    </row>
    <row r="55" spans="2:32" ht="15" customHeight="1">
      <c r="B55" s="257"/>
      <c r="C55" s="258"/>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9"/>
    </row>
    <row r="56" spans="2:32" ht="15" customHeight="1">
      <c r="B56" s="257"/>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9"/>
    </row>
    <row r="57" spans="2:32" ht="15" customHeight="1">
      <c r="B57" s="265"/>
      <c r="C57" s="266"/>
      <c r="D57" s="266"/>
      <c r="E57" s="266"/>
      <c r="F57" s="266"/>
      <c r="G57" s="266"/>
      <c r="H57" s="266"/>
      <c r="I57" s="266"/>
      <c r="J57" s="266"/>
      <c r="K57" s="266"/>
      <c r="L57" s="266"/>
      <c r="M57" s="266"/>
      <c r="N57" s="266"/>
      <c r="O57" s="266"/>
      <c r="P57" s="266"/>
      <c r="Q57" s="266"/>
      <c r="R57" s="266"/>
      <c r="S57" s="266"/>
      <c r="T57" s="266"/>
      <c r="U57" s="266"/>
      <c r="V57" s="266"/>
      <c r="W57" s="266"/>
      <c r="X57" s="266"/>
      <c r="Y57" s="266"/>
      <c r="Z57" s="266"/>
      <c r="AA57" s="266"/>
      <c r="AB57" s="266"/>
      <c r="AC57" s="266"/>
      <c r="AD57" s="266"/>
      <c r="AE57" s="266"/>
      <c r="AF57" s="267"/>
    </row>
    <row r="58" spans="2:32" ht="15" customHeight="1"/>
  </sheetData>
  <sheetProtection algorithmName="SHA-512" hashValue="mnKe6EL1pBF7YEaCOTN3iqhGm9MxdWLflsFQr2o49lEiAc9WzBkRB7BkcttAu7iMA9dx50oBvzceMk4ALuNNSg==" saltValue="KXxNmrhV6TA7EMa1oVOzvA==" spinCount="100000" sheet="1" selectLockedCells="1"/>
  <mergeCells count="134">
    <mergeCell ref="B51:AF51"/>
    <mergeCell ref="B52:AF52"/>
    <mergeCell ref="B53:AF53"/>
    <mergeCell ref="B54:AF54"/>
    <mergeCell ref="B55:AF55"/>
    <mergeCell ref="B56:AF56"/>
    <mergeCell ref="B57:AF57"/>
    <mergeCell ref="B42:AF42"/>
    <mergeCell ref="B43:AF43"/>
    <mergeCell ref="B44:AF44"/>
    <mergeCell ref="B45:AF45"/>
    <mergeCell ref="B46:AF46"/>
    <mergeCell ref="B47:AF47"/>
    <mergeCell ref="B48:AF48"/>
    <mergeCell ref="B49:AF49"/>
    <mergeCell ref="B50:AF50"/>
    <mergeCell ref="B33:F33"/>
    <mergeCell ref="B34:AF34"/>
    <mergeCell ref="B35:AF35"/>
    <mergeCell ref="B36:AF36"/>
    <mergeCell ref="B37:AF37"/>
    <mergeCell ref="B38:AF38"/>
    <mergeCell ref="B39:AF39"/>
    <mergeCell ref="B40:AF40"/>
    <mergeCell ref="B41:AF41"/>
    <mergeCell ref="P30:S30"/>
    <mergeCell ref="B24:I24"/>
    <mergeCell ref="B25:I25"/>
    <mergeCell ref="B26:I26"/>
    <mergeCell ref="B27:I27"/>
    <mergeCell ref="B28:I28"/>
    <mergeCell ref="P21:S21"/>
    <mergeCell ref="P20:S20"/>
    <mergeCell ref="N20:O20"/>
    <mergeCell ref="N21:O21"/>
    <mergeCell ref="N22:O22"/>
    <mergeCell ref="N23:O23"/>
    <mergeCell ref="J24:L24"/>
    <mergeCell ref="J25:L25"/>
    <mergeCell ref="J26:L26"/>
    <mergeCell ref="K23:M23"/>
    <mergeCell ref="C20:G20"/>
    <mergeCell ref="K20:M20"/>
    <mergeCell ref="C22:G22"/>
    <mergeCell ref="K22:M22"/>
    <mergeCell ref="C21:G21"/>
    <mergeCell ref="K21:M21"/>
    <mergeCell ref="H20:I20"/>
    <mergeCell ref="H21:I21"/>
    <mergeCell ref="Y2:AA2"/>
    <mergeCell ref="Z4:AF4"/>
    <mergeCell ref="Z5:AF5"/>
    <mergeCell ref="C4:L4"/>
    <mergeCell ref="C5:L5"/>
    <mergeCell ref="B2:L2"/>
    <mergeCell ref="AB2:AF2"/>
    <mergeCell ref="B8:F8"/>
    <mergeCell ref="W9:Y9"/>
    <mergeCell ref="N9:P9"/>
    <mergeCell ref="Z9:AF9"/>
    <mergeCell ref="Q9:V9"/>
    <mergeCell ref="N2:P2"/>
    <mergeCell ref="Q2:W2"/>
    <mergeCell ref="N8:P8"/>
    <mergeCell ref="Q8:AF8"/>
    <mergeCell ref="H22:I22"/>
    <mergeCell ref="H23:I23"/>
    <mergeCell ref="H18:I18"/>
    <mergeCell ref="H19:I19"/>
    <mergeCell ref="B10:L10"/>
    <mergeCell ref="B11:L11"/>
    <mergeCell ref="G7:H7"/>
    <mergeCell ref="G8:H8"/>
    <mergeCell ref="I7:L7"/>
    <mergeCell ref="I8:L8"/>
    <mergeCell ref="B7:F7"/>
    <mergeCell ref="C23:G23"/>
    <mergeCell ref="B9:L9"/>
    <mergeCell ref="H14:L14"/>
    <mergeCell ref="B14:D14"/>
    <mergeCell ref="E14:G14"/>
    <mergeCell ref="B12:L12"/>
    <mergeCell ref="B16:B17"/>
    <mergeCell ref="C16:T17"/>
    <mergeCell ref="N19:O19"/>
    <mergeCell ref="B15:D15"/>
    <mergeCell ref="E15:G15"/>
    <mergeCell ref="H15:L15"/>
    <mergeCell ref="C18:G18"/>
    <mergeCell ref="AH28:AI28"/>
    <mergeCell ref="T5:Y5"/>
    <mergeCell ref="P18:S18"/>
    <mergeCell ref="AH27:AI27"/>
    <mergeCell ref="Q24:S24"/>
    <mergeCell ref="P22:S22"/>
    <mergeCell ref="J27:L27"/>
    <mergeCell ref="J28:L28"/>
    <mergeCell ref="M28:P28"/>
    <mergeCell ref="M25:P25"/>
    <mergeCell ref="M26:P26"/>
    <mergeCell ref="M27:P27"/>
    <mergeCell ref="M24:P24"/>
    <mergeCell ref="P23:S23"/>
    <mergeCell ref="U18:AD18"/>
    <mergeCell ref="U19:AD19"/>
    <mergeCell ref="P19:S19"/>
    <mergeCell ref="N18:O18"/>
    <mergeCell ref="K18:M18"/>
    <mergeCell ref="AE18:AF18"/>
    <mergeCell ref="AE19:AF19"/>
    <mergeCell ref="C19:G19"/>
    <mergeCell ref="K19:M19"/>
    <mergeCell ref="AH2:AI2"/>
    <mergeCell ref="AH10:AI10"/>
    <mergeCell ref="T4:Y4"/>
    <mergeCell ref="N4:S4"/>
    <mergeCell ref="N5:S5"/>
    <mergeCell ref="Q28:S28"/>
    <mergeCell ref="Q25:S25"/>
    <mergeCell ref="Q26:S26"/>
    <mergeCell ref="Q27:S27"/>
    <mergeCell ref="Q10:AF10"/>
    <mergeCell ref="N10:P11"/>
    <mergeCell ref="Q11:AF11"/>
    <mergeCell ref="N12:P13"/>
    <mergeCell ref="Q12:AC13"/>
    <mergeCell ref="AD12:AF13"/>
    <mergeCell ref="U23:V25"/>
    <mergeCell ref="U20:AB20"/>
    <mergeCell ref="AC20:AF20"/>
    <mergeCell ref="AC21:AF22"/>
    <mergeCell ref="U21:AB22"/>
    <mergeCell ref="W23:AF23"/>
    <mergeCell ref="W24:AF25"/>
  </mergeCells>
  <phoneticPr fontId="2"/>
  <conditionalFormatting sqref="H19:I23 AK19:AK23">
    <cfRule type="expression" dxfId="3" priority="1">
      <formula>$AI$18=5</formula>
    </cfRule>
  </conditionalFormatting>
  <conditionalFormatting sqref="J26:L26">
    <cfRule type="expression" dxfId="2" priority="4">
      <formula>$J$26="税率未入力"</formula>
    </cfRule>
  </conditionalFormatting>
  <conditionalFormatting sqref="Q28:S28">
    <cfRule type="expression" dxfId="1" priority="2">
      <formula>$Q$28="税率見直"</formula>
    </cfRule>
  </conditionalFormatting>
  <dataValidations count="10">
    <dataValidation type="textLength" imeMode="halfKatakana" allowBlank="1" showInputMessage="1" showErrorMessage="1" error="半角カタカナで入力して下さい_x000a_最大30文字" sqref="W23:AF23" xr:uid="{4ABE65BC-ACA4-4162-98D1-242E9CB9B783}">
      <formula1>4</formula1>
      <formula2>30</formula2>
    </dataValidation>
    <dataValidation type="whole" allowBlank="1" showInputMessage="1" showErrorMessage="1" errorTitle="入力方法" error="消費税率を整数で入力して下さい。_x000a_消費税が対象外（不課税）の場合は、税率の欄は空白にして下さい。_x000a_例_x000a_10％→10_x000a_　８％→8" sqref="N19:O23" xr:uid="{EFEAD3BC-A212-412B-B03E-6A3544AE4857}">
      <formula1>1</formula1>
      <formula2>100</formula2>
    </dataValidation>
    <dataValidation type="custom" operator="greaterThan" allowBlank="1" showInputMessage="1" showErrorMessage="1" error="マイナス以外の入力は出来ません。" sqref="AK19:AK23" xr:uid="{04B15923-70B2-4586-BC5D-BAD35D8621D9}">
      <formula1>(C1*10)=TRUNC(C1*10)</formula1>
    </dataValidation>
    <dataValidation type="decimal" operator="lessThan" allowBlank="1" showInputMessage="1" showErrorMessage="1" error="マイナス以外の入力は出来ません。" sqref="H19:I23" xr:uid="{79952E2E-F702-42A4-8617-56086A1E6658}">
      <formula1>-0.1</formula1>
    </dataValidation>
    <dataValidation allowBlank="1" showInputMessage="1" showErrorMessage="1" prompt="市外局番から_x000a_入力例_x000a_03-3945-2312" sqref="Z9:AF9" xr:uid="{00A0A80D-9419-4729-B6D9-955D0B3F9500}"/>
    <dataValidation type="textLength" allowBlank="1" showInputMessage="1" showErrorMessage="1" error="文字数が不足しています。" prompt="数字7桁で入力して下さい。" sqref="AC21:AF22" xr:uid="{9AAEC704-F9A9-4286-8A3B-190E44A9C14A}">
      <formula1>1</formula1>
      <formula2>7</formula2>
    </dataValidation>
    <dataValidation type="textLength" imeMode="halfAlpha" operator="equal" allowBlank="1" showInputMessage="1" showErrorMessage="1" prompt="数字7桁です" sqref="G8:H8" xr:uid="{A2F24893-9797-4587-871A-650F4F6F895A}">
      <formula1>7</formula1>
    </dataValidation>
    <dataValidation type="whole" imeMode="halfAlpha" operator="greaterThanOrEqual" allowBlank="1" showInputMessage="1" showErrorMessage="1" error="小数点以下及び０円未満の入力は出来ません。" sqref="K20:M23" xr:uid="{93CEFC54-8A07-410B-85E3-66C01027968D}">
      <formula1>0</formula1>
    </dataValidation>
    <dataValidation type="whole" imeMode="halfAlpha" operator="greaterThanOrEqual" allowBlank="1" showInputMessage="1" showErrorMessage="1" error="小数点以下及び０円未満の入力は出来ません。" prompt="整数で入力して下さい。" sqref="K19:M19" xr:uid="{54895E21-BACC-4D1F-A2DD-683101DC1385}">
      <formula1>0</formula1>
    </dataValidation>
    <dataValidation type="textLength" allowBlank="1" showInputMessage="1" showErrorMessage="1" error="数字５文字以上は入力できません。" prompt="数字4文字です。" sqref="B5" xr:uid="{47F8572B-F3A1-478F-BA8B-4A6BBB216FB9}">
      <formula1>1</formula1>
      <formula2>4</formula2>
    </dataValidation>
  </dataValidations>
  <printOptions horizontalCentered="1"/>
  <pageMargins left="0.51181102362204722" right="0.11811023622047245" top="0.55118110236220474" bottom="0.15748031496062992"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locked="0" defaultSize="0" autoFill="0" autoLine="0" autoPict="0">
                <anchor moveWithCells="1">
                  <from>
                    <xdr:col>22</xdr:col>
                    <xdr:colOff>209550</xdr:colOff>
                    <xdr:row>20</xdr:row>
                    <xdr:rowOff>57150</xdr:rowOff>
                  </from>
                  <to>
                    <xdr:col>24</xdr:col>
                    <xdr:colOff>152400</xdr:colOff>
                    <xdr:row>21</xdr:row>
                    <xdr:rowOff>95250</xdr:rowOff>
                  </to>
                </anchor>
              </controlPr>
            </control>
          </mc:Choice>
        </mc:AlternateContent>
        <mc:AlternateContent xmlns:mc="http://schemas.openxmlformats.org/markup-compatibility/2006">
          <mc:Choice Requires="x14">
            <control shapeId="1029" r:id="rId5" name="Option Button 5">
              <controlPr locked="0" defaultSize="0" autoFill="0" autoLine="0" autoPict="0">
                <anchor moveWithCells="1">
                  <from>
                    <xdr:col>20</xdr:col>
                    <xdr:colOff>28575</xdr:colOff>
                    <xdr:row>20</xdr:row>
                    <xdr:rowOff>76200</xdr:rowOff>
                  </from>
                  <to>
                    <xdr:col>22</xdr:col>
                    <xdr:colOff>200025</xdr:colOff>
                    <xdr:row>21</xdr:row>
                    <xdr:rowOff>85725</xdr:rowOff>
                  </to>
                </anchor>
              </controlPr>
            </control>
          </mc:Choice>
        </mc:AlternateContent>
        <mc:AlternateContent xmlns:mc="http://schemas.openxmlformats.org/markup-compatibility/2006">
          <mc:Choice Requires="x14">
            <control shapeId="1030" r:id="rId6" name="Option Button 6">
              <controlPr locked="0" defaultSize="0" autoFill="0" autoLine="0" autoPict="0">
                <anchor moveWithCells="1">
                  <from>
                    <xdr:col>25</xdr:col>
                    <xdr:colOff>76200</xdr:colOff>
                    <xdr:row>20</xdr:row>
                    <xdr:rowOff>57150</xdr:rowOff>
                  </from>
                  <to>
                    <xdr:col>28</xdr:col>
                    <xdr:colOff>9525</xdr:colOff>
                    <xdr:row>21</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768508E-ECE7-4611-BF26-51475D7D4BF3}">
          <x14:formula1>
            <xm:f>Sheet1!$B$2:$B$4</xm:f>
          </x14:formula1>
          <xm:sqref>B8:F8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788E9-2879-469F-BEAE-365B1D7B206A}">
  <sheetPr codeName="Sheet2">
    <tabColor rgb="FF4BD0FF"/>
  </sheetPr>
  <dimension ref="A1:AK65"/>
  <sheetViews>
    <sheetView showZeros="0" view="pageBreakPreview" topLeftCell="A13" zoomScaleNormal="100" zoomScaleSheetLayoutView="100" workbookViewId="0">
      <selection activeCell="I42" sqref="I42:L42"/>
    </sheetView>
  </sheetViews>
  <sheetFormatPr defaultRowHeight="13.5"/>
  <cols>
    <col min="1" max="1" width="1.125" style="2" customWidth="1"/>
    <col min="2" max="2" width="8.625" style="2" customWidth="1"/>
    <col min="3" max="3" width="3.625" style="2" customWidth="1"/>
    <col min="4" max="5" width="1.625" style="2" customWidth="1"/>
    <col min="6" max="6" width="3" style="2" customWidth="1"/>
    <col min="7" max="7" width="9.625" style="2" customWidth="1"/>
    <col min="8" max="9" width="2.625" style="2" customWidth="1"/>
    <col min="10" max="10" width="4.625" style="2" customWidth="1"/>
    <col min="11" max="12" width="2.625" style="2" customWidth="1"/>
    <col min="13" max="13" width="3.625" style="2" customWidth="1"/>
    <col min="14" max="15" width="2.125" style="2" customWidth="1"/>
    <col min="16" max="16" width="3.625" style="2" customWidth="1"/>
    <col min="17" max="17" width="3.125" style="2" customWidth="1"/>
    <col min="18" max="18" width="2.625" style="2" customWidth="1"/>
    <col min="19" max="19" width="3.125" style="2" customWidth="1"/>
    <col min="20" max="21" width="2.125" style="2" customWidth="1"/>
    <col min="22" max="22" width="2.625" style="2" customWidth="1"/>
    <col min="23" max="23" width="4.625" style="2" customWidth="1"/>
    <col min="24" max="24" width="2.625" style="2" customWidth="1"/>
    <col min="25" max="26" width="2.125" style="2" customWidth="1"/>
    <col min="27" max="31" width="2.625" style="2" customWidth="1"/>
    <col min="32" max="32" width="3.625" style="2" customWidth="1"/>
    <col min="33" max="33" width="1.625" style="2" customWidth="1"/>
    <col min="34" max="34" width="5.875" style="2" bestFit="1" customWidth="1"/>
    <col min="35" max="35" width="5.25" style="2" customWidth="1"/>
    <col min="36" max="16384" width="9" style="2"/>
  </cols>
  <sheetData>
    <row r="1" spans="1:37" ht="9.9499999999999993" customHeight="1" thickBot="1">
      <c r="A1" s="1"/>
      <c r="B1" s="1"/>
      <c r="C1" s="1"/>
      <c r="D1" s="1"/>
      <c r="E1" s="1"/>
      <c r="F1" s="1"/>
      <c r="AA1" s="1"/>
      <c r="AB1" s="1"/>
      <c r="AC1" s="1"/>
      <c r="AD1" s="1"/>
      <c r="AE1" s="1"/>
      <c r="AF1" s="1"/>
      <c r="AG1" s="1"/>
      <c r="AH1" s="1"/>
      <c r="AI1" s="1"/>
    </row>
    <row r="2" spans="1:37" ht="17.25" customHeight="1" thickBot="1">
      <c r="A2" s="1"/>
      <c r="B2" s="384" t="s">
        <v>88</v>
      </c>
      <c r="C2" s="385"/>
      <c r="D2" s="385"/>
      <c r="E2" s="385"/>
      <c r="F2" s="385"/>
      <c r="G2" s="385"/>
      <c r="H2" s="385"/>
      <c r="I2" s="385"/>
      <c r="J2" s="385"/>
      <c r="K2" s="385"/>
      <c r="L2" s="386"/>
      <c r="N2" s="390" t="s">
        <v>46</v>
      </c>
      <c r="O2" s="390"/>
      <c r="P2" s="390"/>
      <c r="Q2" s="390"/>
      <c r="R2" s="390"/>
      <c r="S2" s="390"/>
      <c r="T2" s="390"/>
      <c r="U2" s="390"/>
      <c r="V2" s="390"/>
      <c r="W2" s="390"/>
      <c r="Y2" s="387" t="s">
        <v>16</v>
      </c>
      <c r="Z2" s="388"/>
      <c r="AA2" s="389"/>
      <c r="AB2" s="68" t="str">
        <f ca="1">入力シート兼発行者控!$AB$2</f>
        <v>0001-62424</v>
      </c>
      <c r="AC2" s="68"/>
      <c r="AD2" s="68"/>
      <c r="AE2" s="68"/>
      <c r="AF2" s="69"/>
      <c r="AG2" s="1"/>
      <c r="AH2" s="47"/>
      <c r="AI2" s="47"/>
    </row>
    <row r="3" spans="1:37" ht="6.75" customHeight="1">
      <c r="A3" s="1"/>
      <c r="B3" s="1"/>
      <c r="C3" s="1"/>
      <c r="D3" s="1"/>
      <c r="E3" s="1"/>
      <c r="F3" s="1"/>
      <c r="G3" s="1"/>
      <c r="H3" s="4"/>
      <c r="I3" s="4"/>
      <c r="J3" s="4"/>
      <c r="K3" s="4"/>
      <c r="L3" s="4"/>
      <c r="M3" s="4"/>
      <c r="N3" s="4"/>
      <c r="O3" s="4"/>
      <c r="P3" s="4"/>
      <c r="Q3" s="4"/>
      <c r="R3" s="4"/>
      <c r="S3" s="4"/>
      <c r="T3" s="4"/>
      <c r="U3" s="4"/>
      <c r="V3" s="4"/>
      <c r="W3" s="4"/>
      <c r="X3" s="4"/>
      <c r="Y3" s="4"/>
      <c r="Z3" s="4"/>
      <c r="AA3" s="1"/>
      <c r="AB3" s="1"/>
      <c r="AC3" s="1"/>
      <c r="AD3" s="1"/>
      <c r="AE3" s="1"/>
      <c r="AF3" s="1"/>
      <c r="AG3" s="1"/>
      <c r="AH3" s="1"/>
      <c r="AI3" s="1"/>
    </row>
    <row r="4" spans="1:37" ht="15" customHeight="1">
      <c r="A4" s="1"/>
      <c r="B4" s="19" t="s">
        <v>13</v>
      </c>
      <c r="C4" s="297" t="s">
        <v>3</v>
      </c>
      <c r="D4" s="298"/>
      <c r="E4" s="298"/>
      <c r="F4" s="298"/>
      <c r="G4" s="298"/>
      <c r="H4" s="298"/>
      <c r="I4" s="298"/>
      <c r="J4" s="298"/>
      <c r="K4" s="298"/>
      <c r="L4" s="299"/>
      <c r="N4" s="300" t="s">
        <v>14</v>
      </c>
      <c r="O4" s="301"/>
      <c r="P4" s="301"/>
      <c r="Q4" s="301"/>
      <c r="R4" s="301"/>
      <c r="S4" s="302"/>
      <c r="T4" s="297" t="s">
        <v>44</v>
      </c>
      <c r="U4" s="298"/>
      <c r="V4" s="298"/>
      <c r="W4" s="298"/>
      <c r="X4" s="298"/>
      <c r="Y4" s="299"/>
      <c r="Z4" s="303" t="s">
        <v>15</v>
      </c>
      <c r="AA4" s="304"/>
      <c r="AB4" s="304"/>
      <c r="AC4" s="304"/>
      <c r="AD4" s="304"/>
      <c r="AE4" s="304"/>
      <c r="AF4" s="305"/>
      <c r="AG4" s="1"/>
      <c r="AH4" s="1"/>
    </row>
    <row r="5" spans="1:37" ht="20.100000000000001" customHeight="1">
      <c r="A5" s="1"/>
      <c r="B5" s="46">
        <f>入力シート兼発行者控!$B$5</f>
        <v>0</v>
      </c>
      <c r="C5" s="381">
        <f>入力シート兼発行者控!$C$5</f>
        <v>0</v>
      </c>
      <c r="D5" s="382"/>
      <c r="E5" s="382"/>
      <c r="F5" s="382"/>
      <c r="G5" s="382"/>
      <c r="H5" s="382"/>
      <c r="I5" s="382"/>
      <c r="J5" s="382"/>
      <c r="K5" s="382"/>
      <c r="L5" s="383"/>
      <c r="N5" s="54">
        <f>入力シート兼発行者控!N5</f>
        <v>0</v>
      </c>
      <c r="O5" s="55"/>
      <c r="P5" s="55"/>
      <c r="Q5" s="55"/>
      <c r="R5" s="55"/>
      <c r="S5" s="56"/>
      <c r="T5" s="54">
        <f ca="1">入力シート兼発行者控!T5</f>
        <v>0</v>
      </c>
      <c r="U5" s="55"/>
      <c r="V5" s="55"/>
      <c r="W5" s="55"/>
      <c r="X5" s="55"/>
      <c r="Y5" s="56"/>
      <c r="Z5" s="57">
        <f ca="1">入力シート兼発行者控!Z5</f>
        <v>0</v>
      </c>
      <c r="AA5" s="58"/>
      <c r="AB5" s="58"/>
      <c r="AC5" s="58"/>
      <c r="AD5" s="58"/>
      <c r="AE5" s="58"/>
      <c r="AF5" s="59"/>
      <c r="AG5" s="1"/>
    </row>
    <row r="6" spans="1:37" ht="9.9499999999999993" customHeight="1">
      <c r="A6" s="1"/>
      <c r="B6" s="1"/>
      <c r="C6" s="1"/>
      <c r="D6" s="1"/>
      <c r="E6" s="1"/>
      <c r="F6" s="1"/>
      <c r="G6" s="1"/>
      <c r="H6" s="4"/>
      <c r="I6" s="4"/>
      <c r="J6" s="4"/>
      <c r="K6" s="4"/>
      <c r="L6" s="4"/>
      <c r="M6" s="4"/>
      <c r="N6" s="4"/>
      <c r="O6" s="4"/>
      <c r="Y6" s="4"/>
      <c r="Z6" s="4"/>
      <c r="AA6" s="1"/>
      <c r="AB6" s="1"/>
      <c r="AC6" s="1"/>
      <c r="AD6" s="1"/>
      <c r="AE6" s="1"/>
      <c r="AF6" s="1"/>
      <c r="AG6" s="1"/>
    </row>
    <row r="7" spans="1:37" ht="15" customHeight="1">
      <c r="A7" s="1"/>
      <c r="B7" s="287" t="s">
        <v>0</v>
      </c>
      <c r="C7" s="288"/>
      <c r="D7" s="288"/>
      <c r="E7" s="288"/>
      <c r="F7" s="289"/>
      <c r="G7" s="290" t="s">
        <v>1</v>
      </c>
      <c r="H7" s="290"/>
      <c r="I7" s="290" t="s">
        <v>2</v>
      </c>
      <c r="J7" s="290"/>
      <c r="K7" s="290"/>
      <c r="L7" s="290"/>
      <c r="N7" s="2" t="s">
        <v>22</v>
      </c>
      <c r="AG7" s="1"/>
    </row>
    <row r="8" spans="1:37" ht="15.95" customHeight="1">
      <c r="A8" s="1"/>
      <c r="B8" s="328">
        <f>入力シート兼発行者控!$B$8</f>
        <v>0</v>
      </c>
      <c r="C8" s="329"/>
      <c r="D8" s="329"/>
      <c r="E8" s="329"/>
      <c r="F8" s="330"/>
      <c r="G8" s="331">
        <f>入力シート兼発行者控!$G$8</f>
        <v>0</v>
      </c>
      <c r="H8" s="331"/>
      <c r="I8" s="332">
        <f>入力シート兼発行者控!$I$8</f>
        <v>0</v>
      </c>
      <c r="J8" s="332"/>
      <c r="K8" s="332"/>
      <c r="L8" s="332"/>
      <c r="N8" s="333" t="s">
        <v>9</v>
      </c>
      <c r="O8" s="334"/>
      <c r="P8" s="335"/>
      <c r="Q8" s="95">
        <f>入力シート兼発行者控!$Q$8</f>
        <v>0</v>
      </c>
      <c r="R8" s="96"/>
      <c r="S8" s="96"/>
      <c r="T8" s="96"/>
      <c r="U8" s="96"/>
      <c r="V8" s="96"/>
      <c r="W8" s="96"/>
      <c r="X8" s="96"/>
      <c r="Y8" s="96"/>
      <c r="Z8" s="97"/>
      <c r="AA8" s="97"/>
      <c r="AB8" s="97"/>
      <c r="AC8" s="97"/>
      <c r="AD8" s="97"/>
      <c r="AE8" s="97"/>
      <c r="AF8" s="98"/>
      <c r="AG8" s="1"/>
    </row>
    <row r="9" spans="1:37" ht="15" customHeight="1">
      <c r="A9" s="1"/>
      <c r="B9" s="287" t="s">
        <v>12</v>
      </c>
      <c r="C9" s="288"/>
      <c r="D9" s="288"/>
      <c r="E9" s="288"/>
      <c r="F9" s="288"/>
      <c r="G9" s="288"/>
      <c r="H9" s="288"/>
      <c r="I9" s="288"/>
      <c r="J9" s="288"/>
      <c r="K9" s="288"/>
      <c r="L9" s="289"/>
      <c r="N9" s="336" t="s">
        <v>20</v>
      </c>
      <c r="O9" s="337"/>
      <c r="P9" s="338"/>
      <c r="Q9" s="435">
        <f>入力シート兼発行者控!$Q$9</f>
        <v>0</v>
      </c>
      <c r="R9" s="436"/>
      <c r="S9" s="436"/>
      <c r="T9" s="436"/>
      <c r="U9" s="436"/>
      <c r="V9" s="437"/>
      <c r="W9" s="336" t="s">
        <v>21</v>
      </c>
      <c r="X9" s="339"/>
      <c r="Y9" s="340"/>
      <c r="Z9" s="291">
        <f>入力シート兼発行者控!$Z$9</f>
        <v>0</v>
      </c>
      <c r="AA9" s="292"/>
      <c r="AB9" s="292"/>
      <c r="AC9" s="292"/>
      <c r="AD9" s="292"/>
      <c r="AE9" s="292"/>
      <c r="AF9" s="293"/>
      <c r="AG9" s="1"/>
      <c r="AH9" s="8"/>
    </row>
    <row r="10" spans="1:37" ht="15.95" customHeight="1">
      <c r="A10" s="5"/>
      <c r="B10" s="294">
        <f>入力シート兼発行者控!$B$10</f>
        <v>0</v>
      </c>
      <c r="C10" s="295"/>
      <c r="D10" s="295"/>
      <c r="E10" s="295"/>
      <c r="F10" s="295"/>
      <c r="G10" s="295"/>
      <c r="H10" s="295"/>
      <c r="I10" s="295"/>
      <c r="J10" s="295"/>
      <c r="K10" s="295"/>
      <c r="L10" s="296"/>
      <c r="N10" s="279" t="s">
        <v>36</v>
      </c>
      <c r="O10" s="280"/>
      <c r="P10" s="281"/>
      <c r="Q10" s="491">
        <f>入力シート兼発行者控!Q10</f>
        <v>0</v>
      </c>
      <c r="R10" s="492"/>
      <c r="S10" s="492"/>
      <c r="T10" s="492"/>
      <c r="U10" s="492"/>
      <c r="V10" s="492"/>
      <c r="W10" s="492"/>
      <c r="X10" s="492"/>
      <c r="Y10" s="492"/>
      <c r="Z10" s="492"/>
      <c r="AA10" s="492"/>
      <c r="AB10" s="492"/>
      <c r="AC10" s="492"/>
      <c r="AD10" s="492"/>
      <c r="AE10" s="492"/>
      <c r="AF10" s="493"/>
      <c r="AG10" s="1"/>
      <c r="AH10" s="88"/>
      <c r="AI10" s="88"/>
    </row>
    <row r="11" spans="1:37" ht="15" customHeight="1">
      <c r="A11" s="1"/>
      <c r="B11" s="287" t="s">
        <v>30</v>
      </c>
      <c r="C11" s="288"/>
      <c r="D11" s="288"/>
      <c r="E11" s="288"/>
      <c r="F11" s="288"/>
      <c r="G11" s="288"/>
      <c r="H11" s="288"/>
      <c r="I11" s="288"/>
      <c r="J11" s="288"/>
      <c r="K11" s="288"/>
      <c r="L11" s="289"/>
      <c r="N11" s="282"/>
      <c r="O11" s="283"/>
      <c r="P11" s="284"/>
      <c r="Q11" s="285">
        <f>入力シート兼発行者控!Q11</f>
        <v>0</v>
      </c>
      <c r="R11" s="285"/>
      <c r="S11" s="285"/>
      <c r="T11" s="285"/>
      <c r="U11" s="285"/>
      <c r="V11" s="285"/>
      <c r="W11" s="285"/>
      <c r="X11" s="285"/>
      <c r="Y11" s="285"/>
      <c r="Z11" s="285"/>
      <c r="AA11" s="285"/>
      <c r="AB11" s="285"/>
      <c r="AC11" s="285"/>
      <c r="AD11" s="285"/>
      <c r="AE11" s="285"/>
      <c r="AF11" s="286"/>
    </row>
    <row r="12" spans="1:37" ht="15.95" customHeight="1">
      <c r="A12" s="5"/>
      <c r="B12" s="294">
        <f>入力シート兼発行者控!$B$12</f>
        <v>0</v>
      </c>
      <c r="C12" s="295"/>
      <c r="D12" s="295"/>
      <c r="E12" s="295"/>
      <c r="F12" s="295"/>
      <c r="G12" s="295"/>
      <c r="H12" s="295"/>
      <c r="I12" s="295"/>
      <c r="J12" s="295"/>
      <c r="K12" s="295"/>
      <c r="L12" s="296"/>
      <c r="N12" s="391" t="s">
        <v>10</v>
      </c>
      <c r="O12" s="392"/>
      <c r="P12" s="393"/>
      <c r="Q12" s="433">
        <f>入力シート兼発行者控!$Q$12</f>
        <v>0</v>
      </c>
      <c r="R12" s="433"/>
      <c r="S12" s="433"/>
      <c r="T12" s="433"/>
      <c r="U12" s="433"/>
      <c r="V12" s="433"/>
      <c r="W12" s="433"/>
      <c r="X12" s="433"/>
      <c r="Y12" s="433"/>
      <c r="Z12" s="433"/>
      <c r="AA12" s="433"/>
      <c r="AB12" s="433"/>
      <c r="AC12" s="433"/>
      <c r="AD12" s="364" t="s">
        <v>25</v>
      </c>
      <c r="AE12" s="364"/>
      <c r="AF12" s="365"/>
    </row>
    <row r="13" spans="1:37" ht="9.9499999999999993" customHeight="1">
      <c r="A13" s="1"/>
      <c r="N13" s="394"/>
      <c r="O13" s="395"/>
      <c r="P13" s="396"/>
      <c r="Q13" s="434"/>
      <c r="R13" s="434"/>
      <c r="S13" s="434"/>
      <c r="T13" s="434"/>
      <c r="U13" s="434"/>
      <c r="V13" s="434"/>
      <c r="W13" s="434"/>
      <c r="X13" s="434"/>
      <c r="Y13" s="434"/>
      <c r="Z13" s="434"/>
      <c r="AA13" s="434"/>
      <c r="AB13" s="434"/>
      <c r="AC13" s="434"/>
      <c r="AD13" s="366"/>
      <c r="AE13" s="366"/>
      <c r="AF13" s="367"/>
    </row>
    <row r="14" spans="1:37" ht="15" customHeight="1">
      <c r="A14" s="1"/>
      <c r="B14" s="368" t="s">
        <v>61</v>
      </c>
      <c r="C14" s="369"/>
      <c r="D14" s="370"/>
      <c r="E14" s="368" t="s">
        <v>62</v>
      </c>
      <c r="F14" s="369"/>
      <c r="G14" s="370"/>
      <c r="H14" s="371" t="s">
        <v>63</v>
      </c>
      <c r="I14" s="371"/>
      <c r="J14" s="371"/>
      <c r="K14" s="371"/>
      <c r="L14" s="371"/>
      <c r="N14" s="15" t="s">
        <v>64</v>
      </c>
      <c r="AK14" s="13"/>
    </row>
    <row r="15" spans="1:37" ht="15.95" customHeight="1">
      <c r="A15" s="1"/>
      <c r="B15" s="377">
        <f>入力シート兼発行者控!$B$15</f>
        <v>0</v>
      </c>
      <c r="C15" s="378"/>
      <c r="D15" s="379"/>
      <c r="E15" s="377">
        <f>入力シート兼発行者控!$E$15</f>
        <v>0</v>
      </c>
      <c r="F15" s="378"/>
      <c r="G15" s="379"/>
      <c r="H15" s="380">
        <f>入力シート兼発行者控!$H$15</f>
        <v>0</v>
      </c>
      <c r="I15" s="380"/>
      <c r="J15" s="380"/>
      <c r="K15" s="380"/>
      <c r="L15" s="380"/>
      <c r="N15" s="14"/>
      <c r="AK15" s="13"/>
    </row>
    <row r="16" spans="1:37" ht="12.95" customHeight="1">
      <c r="A16" s="5"/>
      <c r="B16" s="140" t="s">
        <v>23</v>
      </c>
      <c r="C16" s="142"/>
      <c r="D16" s="143"/>
      <c r="E16" s="143"/>
      <c r="F16" s="144"/>
      <c r="G16" s="144"/>
      <c r="H16" s="144"/>
      <c r="I16" s="144"/>
      <c r="J16" s="144"/>
      <c r="K16" s="144"/>
      <c r="L16" s="144"/>
      <c r="M16" s="144"/>
      <c r="N16" s="144"/>
      <c r="O16" s="144"/>
      <c r="P16" s="144"/>
      <c r="Q16" s="144"/>
      <c r="R16" s="144"/>
      <c r="S16" s="144"/>
      <c r="T16" s="144"/>
    </row>
    <row r="17" spans="1:35" ht="12.95" customHeight="1">
      <c r="A17" s="1"/>
      <c r="B17" s="141"/>
      <c r="C17" s="144"/>
      <c r="D17" s="144"/>
      <c r="E17" s="144"/>
      <c r="F17" s="144"/>
      <c r="G17" s="144"/>
      <c r="H17" s="144"/>
      <c r="I17" s="144"/>
      <c r="J17" s="144"/>
      <c r="K17" s="144"/>
      <c r="L17" s="144"/>
      <c r="M17" s="144"/>
      <c r="N17" s="144"/>
      <c r="O17" s="144"/>
      <c r="P17" s="144"/>
      <c r="Q17" s="144"/>
      <c r="R17" s="144"/>
      <c r="S17" s="144"/>
      <c r="T17" s="144"/>
      <c r="U17" s="16" t="s">
        <v>35</v>
      </c>
    </row>
    <row r="18" spans="1:35" ht="14.45" customHeight="1">
      <c r="A18" s="1"/>
      <c r="B18" s="24" t="s">
        <v>65</v>
      </c>
      <c r="C18" s="372" t="s">
        <v>4</v>
      </c>
      <c r="D18" s="373"/>
      <c r="E18" s="373"/>
      <c r="F18" s="373"/>
      <c r="G18" s="374"/>
      <c r="H18" s="372" t="s">
        <v>5</v>
      </c>
      <c r="I18" s="374"/>
      <c r="J18" s="24" t="s">
        <v>6</v>
      </c>
      <c r="K18" s="372" t="s">
        <v>7</v>
      </c>
      <c r="L18" s="373"/>
      <c r="M18" s="374"/>
      <c r="N18" s="372" t="s">
        <v>11</v>
      </c>
      <c r="O18" s="374"/>
      <c r="P18" s="372" t="s">
        <v>8</v>
      </c>
      <c r="Q18" s="373"/>
      <c r="R18" s="373"/>
      <c r="S18" s="374"/>
      <c r="U18" s="445">
        <f>入力シート兼発行者控!$U$18</f>
        <v>0</v>
      </c>
      <c r="V18" s="446"/>
      <c r="W18" s="446"/>
      <c r="X18" s="446"/>
      <c r="Y18" s="446"/>
      <c r="Z18" s="446"/>
      <c r="AA18" s="446"/>
      <c r="AB18" s="446"/>
      <c r="AC18" s="446"/>
      <c r="AD18" s="446"/>
      <c r="AE18" s="447" t="s">
        <v>31</v>
      </c>
      <c r="AF18" s="448"/>
    </row>
    <row r="19" spans="1:35" ht="14.45" customHeight="1">
      <c r="A19" s="1"/>
      <c r="B19" s="38">
        <f>入力シート兼発行者控!$B$19</f>
        <v>0</v>
      </c>
      <c r="C19" s="349">
        <f>入力シート兼発行者控!$C$19</f>
        <v>0</v>
      </c>
      <c r="D19" s="350"/>
      <c r="E19" s="350"/>
      <c r="F19" s="350"/>
      <c r="G19" s="351"/>
      <c r="H19" s="352">
        <f>入力シート兼発行者控!$H$19</f>
        <v>0</v>
      </c>
      <c r="I19" s="353"/>
      <c r="J19" s="20">
        <f>入力シート兼発行者控!$J$19</f>
        <v>0</v>
      </c>
      <c r="K19" s="354">
        <f>入力シート兼発行者控!$K$19</f>
        <v>0</v>
      </c>
      <c r="L19" s="355"/>
      <c r="M19" s="356"/>
      <c r="N19" s="357">
        <f>入力シート兼発行者控!$N$19</f>
        <v>0</v>
      </c>
      <c r="O19" s="358"/>
      <c r="P19" s="359">
        <f>入力シート兼発行者控!$P$19</f>
        <v>0</v>
      </c>
      <c r="Q19" s="360"/>
      <c r="R19" s="360"/>
      <c r="S19" s="361"/>
      <c r="U19" s="362">
        <f>入力シート兼発行者控!$U$19</f>
        <v>0</v>
      </c>
      <c r="V19" s="363"/>
      <c r="W19" s="363"/>
      <c r="X19" s="363"/>
      <c r="Y19" s="363"/>
      <c r="Z19" s="363"/>
      <c r="AA19" s="363"/>
      <c r="AB19" s="363"/>
      <c r="AC19" s="363"/>
      <c r="AD19" s="363"/>
      <c r="AE19" s="375" t="s">
        <v>32</v>
      </c>
      <c r="AF19" s="376"/>
    </row>
    <row r="20" spans="1:35" ht="14.45" customHeight="1">
      <c r="A20" s="6"/>
      <c r="B20" s="39">
        <f>入力シート兼発行者控!$B$20</f>
        <v>0</v>
      </c>
      <c r="C20" s="306">
        <f>入力シート兼発行者控!$C$20</f>
        <v>0</v>
      </c>
      <c r="D20" s="307"/>
      <c r="E20" s="307"/>
      <c r="F20" s="307"/>
      <c r="G20" s="308"/>
      <c r="H20" s="309">
        <f>入力シート兼発行者控!$H$20</f>
        <v>0</v>
      </c>
      <c r="I20" s="310"/>
      <c r="J20" s="21">
        <f>入力シート兼発行者控!$J$20</f>
        <v>0</v>
      </c>
      <c r="K20" s="341">
        <f>入力シート兼発行者控!$K$20</f>
        <v>0</v>
      </c>
      <c r="L20" s="342"/>
      <c r="M20" s="343"/>
      <c r="N20" s="344">
        <f>入力シート兼発行者控!$N$20</f>
        <v>0</v>
      </c>
      <c r="O20" s="345"/>
      <c r="P20" s="346">
        <f>入力シート兼発行者控!$P$20</f>
        <v>0</v>
      </c>
      <c r="Q20" s="347"/>
      <c r="R20" s="347"/>
      <c r="S20" s="348"/>
      <c r="U20" s="470" t="s">
        <v>34</v>
      </c>
      <c r="V20" s="471"/>
      <c r="W20" s="471"/>
      <c r="X20" s="471"/>
      <c r="Y20" s="471"/>
      <c r="Z20" s="471"/>
      <c r="AA20" s="472"/>
      <c r="AB20" s="470" t="s">
        <v>33</v>
      </c>
      <c r="AC20" s="471"/>
      <c r="AD20" s="471"/>
      <c r="AE20" s="471"/>
      <c r="AF20" s="472"/>
      <c r="AI20" s="6"/>
    </row>
    <row r="21" spans="1:35" ht="14.45" customHeight="1">
      <c r="A21" s="6"/>
      <c r="B21" s="39">
        <f>入力シート兼発行者控!$B$21</f>
        <v>0</v>
      </c>
      <c r="C21" s="306">
        <f>入力シート兼発行者控!$C$21</f>
        <v>0</v>
      </c>
      <c r="D21" s="307"/>
      <c r="E21" s="307"/>
      <c r="F21" s="307"/>
      <c r="G21" s="308"/>
      <c r="H21" s="309">
        <f>入力シート兼発行者控!$H$21</f>
        <v>0</v>
      </c>
      <c r="I21" s="310"/>
      <c r="J21" s="21">
        <f>入力シート兼発行者控!$J$21</f>
        <v>0</v>
      </c>
      <c r="K21" s="454">
        <f>入力シート兼発行者控!$K$21</f>
        <v>0</v>
      </c>
      <c r="L21" s="455"/>
      <c r="M21" s="456"/>
      <c r="N21" s="344">
        <f>入力シート兼発行者控!$N$21</f>
        <v>0</v>
      </c>
      <c r="O21" s="345"/>
      <c r="P21" s="346">
        <f>入力シート兼発行者控!$P$21</f>
        <v>0</v>
      </c>
      <c r="Q21" s="347"/>
      <c r="R21" s="347"/>
      <c r="S21" s="348"/>
      <c r="U21" s="479" t="str">
        <f>IF(入力シート兼発行者控!AH21=1,"当座預金",IF(入力シート兼発行者控!AH21=2,"普通預金","その他"))</f>
        <v>当座預金</v>
      </c>
      <c r="V21" s="480"/>
      <c r="W21" s="480"/>
      <c r="X21" s="480"/>
      <c r="Y21" s="480"/>
      <c r="Z21" s="480"/>
      <c r="AA21" s="481"/>
      <c r="AB21" s="473">
        <f>入力シート兼発行者控!$AC$21</f>
        <v>0</v>
      </c>
      <c r="AC21" s="474"/>
      <c r="AD21" s="474"/>
      <c r="AE21" s="474"/>
      <c r="AF21" s="475"/>
      <c r="AI21" s="6"/>
    </row>
    <row r="22" spans="1:35" ht="14.45" customHeight="1">
      <c r="A22" s="1"/>
      <c r="B22" s="39">
        <f>入力シート兼発行者控!$B$22</f>
        <v>0</v>
      </c>
      <c r="C22" s="306">
        <f>入力シート兼発行者控!$C$22</f>
        <v>0</v>
      </c>
      <c r="D22" s="307"/>
      <c r="E22" s="307"/>
      <c r="F22" s="307"/>
      <c r="G22" s="308"/>
      <c r="H22" s="309">
        <f>入力シート兼発行者控!$H$22</f>
        <v>0</v>
      </c>
      <c r="I22" s="310"/>
      <c r="J22" s="21">
        <f>入力シート兼発行者控!$J$22</f>
        <v>0</v>
      </c>
      <c r="K22" s="454">
        <f>入力シート兼発行者控!$K$22</f>
        <v>0</v>
      </c>
      <c r="L22" s="455"/>
      <c r="M22" s="456"/>
      <c r="N22" s="344">
        <f>入力シート兼発行者控!$N$22</f>
        <v>0</v>
      </c>
      <c r="O22" s="345"/>
      <c r="P22" s="346">
        <f>入力シート兼発行者控!$P$22</f>
        <v>0</v>
      </c>
      <c r="Q22" s="347"/>
      <c r="R22" s="347"/>
      <c r="S22" s="348"/>
      <c r="U22" s="482"/>
      <c r="V22" s="483"/>
      <c r="W22" s="483"/>
      <c r="X22" s="483"/>
      <c r="Y22" s="483"/>
      <c r="Z22" s="483"/>
      <c r="AA22" s="484"/>
      <c r="AB22" s="476"/>
      <c r="AC22" s="477"/>
      <c r="AD22" s="477"/>
      <c r="AE22" s="477"/>
      <c r="AF22" s="478"/>
      <c r="AH22" s="47"/>
      <c r="AI22" s="47"/>
    </row>
    <row r="23" spans="1:35" ht="14.45" customHeight="1" thickBot="1">
      <c r="A23" s="1"/>
      <c r="B23" s="40">
        <f>入力シート兼発行者控!$B$23</f>
        <v>0</v>
      </c>
      <c r="C23" s="403">
        <f>入力シート兼発行者控!$C$23</f>
        <v>0</v>
      </c>
      <c r="D23" s="404"/>
      <c r="E23" s="404"/>
      <c r="F23" s="404"/>
      <c r="G23" s="405"/>
      <c r="H23" s="406">
        <f>入力シート兼発行者控!$H$23</f>
        <v>0</v>
      </c>
      <c r="I23" s="407"/>
      <c r="J23" s="22">
        <f>入力シート兼発行者控!$J$23</f>
        <v>0</v>
      </c>
      <c r="K23" s="408">
        <f>入力シート兼発行者控!$K$23</f>
        <v>0</v>
      </c>
      <c r="L23" s="409"/>
      <c r="M23" s="410"/>
      <c r="N23" s="411">
        <f>入力シート兼発行者控!$N$23</f>
        <v>0</v>
      </c>
      <c r="O23" s="412"/>
      <c r="P23" s="413">
        <f>入力シート兼発行者控!$P$23</f>
        <v>0</v>
      </c>
      <c r="Q23" s="414"/>
      <c r="R23" s="414"/>
      <c r="S23" s="415"/>
      <c r="U23" s="416" t="s">
        <v>24</v>
      </c>
      <c r="V23" s="417"/>
      <c r="W23" s="485">
        <f>入力シート兼発行者控!$W$23</f>
        <v>0</v>
      </c>
      <c r="X23" s="485"/>
      <c r="Y23" s="485"/>
      <c r="Z23" s="485"/>
      <c r="AA23" s="485"/>
      <c r="AB23" s="485"/>
      <c r="AC23" s="485"/>
      <c r="AD23" s="485"/>
      <c r="AE23" s="485"/>
      <c r="AF23" s="486"/>
      <c r="AH23" s="47"/>
      <c r="AI23" s="47"/>
    </row>
    <row r="24" spans="1:35" ht="14.45" customHeight="1" thickTop="1">
      <c r="A24" s="1"/>
      <c r="B24" s="239" t="s">
        <v>18</v>
      </c>
      <c r="C24" s="240"/>
      <c r="D24" s="240"/>
      <c r="E24" s="240"/>
      <c r="F24" s="240"/>
      <c r="G24" s="240"/>
      <c r="H24" s="240"/>
      <c r="I24" s="241"/>
      <c r="J24" s="422" t="s">
        <v>11</v>
      </c>
      <c r="K24" s="423"/>
      <c r="L24" s="424"/>
      <c r="M24" s="425" t="s">
        <v>19</v>
      </c>
      <c r="N24" s="425"/>
      <c r="O24" s="425"/>
      <c r="P24" s="425"/>
      <c r="Q24" s="425" t="s">
        <v>45</v>
      </c>
      <c r="R24" s="425"/>
      <c r="S24" s="425"/>
      <c r="U24" s="418"/>
      <c r="V24" s="419"/>
      <c r="W24" s="487">
        <f>入力シート兼発行者控!$W$24</f>
        <v>0</v>
      </c>
      <c r="X24" s="487"/>
      <c r="Y24" s="487"/>
      <c r="Z24" s="487"/>
      <c r="AA24" s="487"/>
      <c r="AB24" s="487"/>
      <c r="AC24" s="487"/>
      <c r="AD24" s="487"/>
      <c r="AE24" s="487"/>
      <c r="AF24" s="488"/>
    </row>
    <row r="25" spans="1:35" ht="14.45" customHeight="1">
      <c r="A25" s="1"/>
      <c r="B25" s="426">
        <f>入力シート兼発行者控!$B$25</f>
        <v>0</v>
      </c>
      <c r="C25" s="427"/>
      <c r="D25" s="427"/>
      <c r="E25" s="427"/>
      <c r="F25" s="427"/>
      <c r="G25" s="427"/>
      <c r="H25" s="427"/>
      <c r="I25" s="428"/>
      <c r="J25" s="254">
        <f>入力シート兼発行者控!$J$25</f>
        <v>0</v>
      </c>
      <c r="K25" s="255"/>
      <c r="L25" s="256"/>
      <c r="M25" s="429">
        <f ca="1">入力シート兼発行者控!$M$25</f>
        <v>0</v>
      </c>
      <c r="N25" s="429"/>
      <c r="O25" s="429"/>
      <c r="P25" s="429"/>
      <c r="Q25" s="430">
        <f ca="1">入力シート兼発行者控!$Q$25</f>
        <v>0</v>
      </c>
      <c r="R25" s="431"/>
      <c r="S25" s="432"/>
      <c r="U25" s="420"/>
      <c r="V25" s="421"/>
      <c r="W25" s="489"/>
      <c r="X25" s="489"/>
      <c r="Y25" s="489"/>
      <c r="Z25" s="489"/>
      <c r="AA25" s="489"/>
      <c r="AB25" s="489"/>
      <c r="AC25" s="489"/>
      <c r="AD25" s="489"/>
      <c r="AE25" s="489"/>
      <c r="AF25" s="490"/>
      <c r="AH25" s="1"/>
      <c r="AI25" s="1"/>
    </row>
    <row r="26" spans="1:35" ht="14.45" customHeight="1">
      <c r="A26" s="1"/>
      <c r="B26" s="311">
        <f>入力シート兼発行者控!$B$26</f>
        <v>0</v>
      </c>
      <c r="C26" s="312"/>
      <c r="D26" s="312"/>
      <c r="E26" s="312"/>
      <c r="F26" s="312"/>
      <c r="G26" s="312"/>
      <c r="H26" s="312"/>
      <c r="I26" s="313"/>
      <c r="J26" s="314" t="str">
        <f>入力シート兼発行者控!$J$26</f>
        <v>対象外</v>
      </c>
      <c r="K26" s="315"/>
      <c r="L26" s="316"/>
      <c r="M26" s="317">
        <f ca="1">入力シート兼発行者控!$M$26</f>
        <v>0</v>
      </c>
      <c r="N26" s="317"/>
      <c r="O26" s="317"/>
      <c r="P26" s="317"/>
      <c r="Q26" s="318" t="str">
        <f>入力シート兼発行者控!$Q$26</f>
        <v>－</v>
      </c>
      <c r="R26" s="319"/>
      <c r="S26" s="320"/>
      <c r="AH26" s="1"/>
      <c r="AI26" s="1"/>
    </row>
    <row r="27" spans="1:35" ht="14.45" customHeight="1" thickBot="1">
      <c r="A27" s="1"/>
      <c r="B27" s="311">
        <f>入力シート兼発行者控!$B$27</f>
        <v>0</v>
      </c>
      <c r="C27" s="312"/>
      <c r="D27" s="312"/>
      <c r="E27" s="312"/>
      <c r="F27" s="312"/>
      <c r="G27" s="312"/>
      <c r="H27" s="312"/>
      <c r="I27" s="313"/>
      <c r="J27" s="321" t="str">
        <f>入力シート兼発行者控!$J$27</f>
        <v/>
      </c>
      <c r="K27" s="322"/>
      <c r="L27" s="323"/>
      <c r="M27" s="324" t="str">
        <f ca="1">入力シート兼発行者控!$M$27</f>
        <v/>
      </c>
      <c r="N27" s="324"/>
      <c r="O27" s="324"/>
      <c r="P27" s="324"/>
      <c r="Q27" s="325" t="str">
        <f ca="1">入力シート兼発行者控!$Q$27</f>
        <v/>
      </c>
      <c r="R27" s="326"/>
      <c r="S27" s="327"/>
      <c r="U27" s="12"/>
      <c r="V27" s="12"/>
      <c r="W27" s="12"/>
      <c r="X27" s="12"/>
      <c r="Y27" s="12"/>
      <c r="Z27" s="12"/>
      <c r="AA27" s="12"/>
      <c r="AB27" s="12"/>
      <c r="AC27" s="12"/>
      <c r="AD27" s="12"/>
      <c r="AE27" s="12"/>
      <c r="AF27" s="12"/>
      <c r="AH27" s="47"/>
      <c r="AI27" s="47"/>
    </row>
    <row r="28" spans="1:35" ht="14.45" customHeight="1" thickTop="1">
      <c r="A28" s="1"/>
      <c r="B28" s="397">
        <f>入力シート兼発行者控!$B$28</f>
        <v>0</v>
      </c>
      <c r="C28" s="398"/>
      <c r="D28" s="398"/>
      <c r="E28" s="398"/>
      <c r="F28" s="398"/>
      <c r="G28" s="398"/>
      <c r="H28" s="398"/>
      <c r="I28" s="399"/>
      <c r="J28" s="204" t="str">
        <f>入力シート兼発行者控!$J$28</f>
        <v>合計</v>
      </c>
      <c r="K28" s="205"/>
      <c r="L28" s="206"/>
      <c r="M28" s="207">
        <f>入力シート兼発行者控!$M$28</f>
        <v>0</v>
      </c>
      <c r="N28" s="207"/>
      <c r="O28" s="207"/>
      <c r="P28" s="207"/>
      <c r="Q28" s="400">
        <f ca="1">入力シート兼発行者控!$Q$28</f>
        <v>0</v>
      </c>
      <c r="R28" s="401"/>
      <c r="S28" s="402"/>
      <c r="AH28" s="47"/>
      <c r="AI28" s="47"/>
    </row>
    <row r="31" spans="1:35">
      <c r="M31" s="390"/>
      <c r="N31" s="390"/>
      <c r="O31" s="390"/>
      <c r="P31" s="390"/>
      <c r="Q31" s="390"/>
    </row>
    <row r="33" spans="1:37" ht="27" customHeight="1">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row>
    <row r="34" spans="1:37" ht="24.95" customHeight="1"/>
    <row r="35" spans="1:37" ht="12" customHeight="1" thickBot="1">
      <c r="A35" s="1"/>
      <c r="B35" s="1"/>
      <c r="C35" s="1"/>
      <c r="D35" s="1"/>
      <c r="E35" s="1"/>
      <c r="F35" s="1"/>
      <c r="AA35" s="1"/>
      <c r="AB35" s="1"/>
      <c r="AC35" s="1"/>
      <c r="AD35" s="1"/>
      <c r="AE35" s="1"/>
      <c r="AF35" s="1"/>
      <c r="AG35" s="1"/>
      <c r="AH35" s="1"/>
      <c r="AI35" s="1"/>
    </row>
    <row r="36" spans="1:37" ht="17.25" customHeight="1" thickBot="1">
      <c r="A36" s="1"/>
      <c r="B36" s="384" t="s">
        <v>87</v>
      </c>
      <c r="C36" s="385"/>
      <c r="D36" s="385"/>
      <c r="E36" s="385"/>
      <c r="F36" s="385"/>
      <c r="G36" s="385"/>
      <c r="H36" s="385"/>
      <c r="I36" s="385"/>
      <c r="J36" s="385"/>
      <c r="K36" s="385"/>
      <c r="L36" s="386"/>
      <c r="N36" s="390" t="s">
        <v>46</v>
      </c>
      <c r="O36" s="390"/>
      <c r="P36" s="390"/>
      <c r="Q36" s="390"/>
      <c r="R36" s="390"/>
      <c r="S36" s="390"/>
      <c r="T36" s="390"/>
      <c r="U36" s="390"/>
      <c r="V36" s="390"/>
      <c r="W36" s="390"/>
      <c r="Y36" s="387" t="s">
        <v>16</v>
      </c>
      <c r="Z36" s="388"/>
      <c r="AA36" s="389"/>
      <c r="AB36" s="68" t="str">
        <f ca="1">入力シート兼発行者控!$AB$2</f>
        <v>0001-62424</v>
      </c>
      <c r="AC36" s="68"/>
      <c r="AD36" s="68"/>
      <c r="AE36" s="68"/>
      <c r="AF36" s="69"/>
      <c r="AG36" s="1"/>
      <c r="AH36" s="47"/>
      <c r="AI36" s="47"/>
    </row>
    <row r="37" spans="1:37" ht="6.75" customHeight="1">
      <c r="A37" s="1"/>
      <c r="B37" s="1"/>
      <c r="C37" s="1"/>
      <c r="D37" s="1"/>
      <c r="E37" s="1"/>
      <c r="F37" s="1"/>
      <c r="G37" s="1"/>
      <c r="H37" s="4"/>
      <c r="I37" s="4"/>
      <c r="J37" s="4"/>
      <c r="K37" s="4"/>
      <c r="L37" s="4"/>
      <c r="M37" s="4"/>
      <c r="N37" s="4"/>
      <c r="O37" s="4"/>
      <c r="P37" s="4"/>
      <c r="Q37" s="4"/>
      <c r="R37" s="4"/>
      <c r="S37" s="4"/>
      <c r="T37" s="4"/>
      <c r="U37" s="4"/>
      <c r="V37" s="4"/>
      <c r="W37" s="4"/>
      <c r="X37" s="4"/>
      <c r="Y37" s="4"/>
      <c r="Z37" s="4"/>
      <c r="AA37" s="1"/>
      <c r="AB37" s="1"/>
      <c r="AC37" s="1"/>
      <c r="AD37" s="1"/>
      <c r="AE37" s="1"/>
      <c r="AF37" s="1"/>
      <c r="AG37" s="1"/>
      <c r="AH37" s="1"/>
      <c r="AI37" s="1"/>
    </row>
    <row r="38" spans="1:37" ht="15" customHeight="1">
      <c r="A38" s="1"/>
      <c r="B38" s="19" t="s">
        <v>13</v>
      </c>
      <c r="C38" s="297" t="s">
        <v>3</v>
      </c>
      <c r="D38" s="298"/>
      <c r="E38" s="298"/>
      <c r="F38" s="298"/>
      <c r="G38" s="298"/>
      <c r="H38" s="298"/>
      <c r="I38" s="298"/>
      <c r="J38" s="298"/>
      <c r="K38" s="298"/>
      <c r="L38" s="299"/>
      <c r="N38" s="300" t="s">
        <v>14</v>
      </c>
      <c r="O38" s="301"/>
      <c r="P38" s="301"/>
      <c r="Q38" s="301"/>
      <c r="R38" s="301"/>
      <c r="S38" s="302"/>
      <c r="T38" s="297" t="s">
        <v>44</v>
      </c>
      <c r="U38" s="298"/>
      <c r="V38" s="298"/>
      <c r="W38" s="298"/>
      <c r="X38" s="298"/>
      <c r="Y38" s="299"/>
      <c r="Z38" s="303" t="s">
        <v>15</v>
      </c>
      <c r="AA38" s="304"/>
      <c r="AB38" s="304"/>
      <c r="AC38" s="304"/>
      <c r="AD38" s="304"/>
      <c r="AE38" s="304"/>
      <c r="AF38" s="305"/>
      <c r="AG38" s="1"/>
      <c r="AH38" s="1"/>
    </row>
    <row r="39" spans="1:37" ht="20.100000000000001" customHeight="1">
      <c r="A39" s="1"/>
      <c r="B39" s="46">
        <f>入力シート兼発行者控!$B$5</f>
        <v>0</v>
      </c>
      <c r="C39" s="381">
        <f>入力シート兼発行者控!$C$5</f>
        <v>0</v>
      </c>
      <c r="D39" s="382"/>
      <c r="E39" s="382"/>
      <c r="F39" s="382"/>
      <c r="G39" s="382"/>
      <c r="H39" s="382"/>
      <c r="I39" s="382"/>
      <c r="J39" s="382"/>
      <c r="K39" s="382"/>
      <c r="L39" s="383"/>
      <c r="N39" s="54">
        <f>M62</f>
        <v>0</v>
      </c>
      <c r="O39" s="55"/>
      <c r="P39" s="55"/>
      <c r="Q39" s="55"/>
      <c r="R39" s="55"/>
      <c r="S39" s="56"/>
      <c r="T39" s="54">
        <f ca="1">Q62</f>
        <v>0</v>
      </c>
      <c r="U39" s="55"/>
      <c r="V39" s="55"/>
      <c r="W39" s="55"/>
      <c r="X39" s="55"/>
      <c r="Y39" s="56"/>
      <c r="Z39" s="57">
        <f ca="1">N39+T39</f>
        <v>0</v>
      </c>
      <c r="AA39" s="58"/>
      <c r="AB39" s="58"/>
      <c r="AC39" s="58"/>
      <c r="AD39" s="58"/>
      <c r="AE39" s="58"/>
      <c r="AF39" s="59"/>
      <c r="AG39" s="1"/>
    </row>
    <row r="40" spans="1:37" ht="9.9499999999999993" customHeight="1">
      <c r="A40" s="1"/>
      <c r="B40" s="1"/>
      <c r="C40" s="1"/>
      <c r="D40" s="1"/>
      <c r="E40" s="1"/>
      <c r="F40" s="1"/>
      <c r="G40" s="1"/>
      <c r="H40" s="4"/>
      <c r="I40" s="4"/>
      <c r="J40" s="4"/>
      <c r="K40" s="4"/>
      <c r="L40" s="4"/>
      <c r="M40" s="4"/>
      <c r="N40" s="4"/>
      <c r="O40" s="4"/>
      <c r="Y40" s="4"/>
      <c r="Z40" s="4"/>
      <c r="AA40" s="1"/>
      <c r="AB40" s="1"/>
      <c r="AC40" s="1"/>
      <c r="AD40" s="1"/>
      <c r="AE40" s="1"/>
      <c r="AF40" s="1"/>
      <c r="AG40" s="1"/>
    </row>
    <row r="41" spans="1:37" ht="15" customHeight="1">
      <c r="A41" s="1"/>
      <c r="B41" s="287" t="s">
        <v>0</v>
      </c>
      <c r="C41" s="288"/>
      <c r="D41" s="288"/>
      <c r="E41" s="288"/>
      <c r="F41" s="289"/>
      <c r="G41" s="290" t="s">
        <v>1</v>
      </c>
      <c r="H41" s="290"/>
      <c r="I41" s="290" t="s">
        <v>2</v>
      </c>
      <c r="J41" s="290"/>
      <c r="K41" s="290"/>
      <c r="L41" s="290"/>
      <c r="N41" s="2" t="s">
        <v>22</v>
      </c>
      <c r="AG41" s="1"/>
    </row>
    <row r="42" spans="1:37" ht="15.95" customHeight="1">
      <c r="A42" s="1"/>
      <c r="B42" s="328">
        <f>入力シート兼発行者控!$B$8</f>
        <v>0</v>
      </c>
      <c r="C42" s="329"/>
      <c r="D42" s="329"/>
      <c r="E42" s="329"/>
      <c r="F42" s="330"/>
      <c r="G42" s="331">
        <f>入力シート兼発行者控!$G$8</f>
        <v>0</v>
      </c>
      <c r="H42" s="331"/>
      <c r="I42" s="457">
        <f>入力シート兼発行者控!$I$8</f>
        <v>0</v>
      </c>
      <c r="J42" s="457"/>
      <c r="K42" s="457"/>
      <c r="L42" s="457"/>
      <c r="N42" s="333" t="s">
        <v>9</v>
      </c>
      <c r="O42" s="334"/>
      <c r="P42" s="335"/>
      <c r="Q42" s="95">
        <f>入力シート兼発行者控!$Q$8</f>
        <v>0</v>
      </c>
      <c r="R42" s="96"/>
      <c r="S42" s="96"/>
      <c r="T42" s="96"/>
      <c r="U42" s="96"/>
      <c r="V42" s="96"/>
      <c r="W42" s="96"/>
      <c r="X42" s="96"/>
      <c r="Y42" s="96"/>
      <c r="Z42" s="97"/>
      <c r="AA42" s="97"/>
      <c r="AB42" s="97"/>
      <c r="AC42" s="97"/>
      <c r="AD42" s="97"/>
      <c r="AE42" s="97"/>
      <c r="AF42" s="98"/>
      <c r="AG42" s="1"/>
    </row>
    <row r="43" spans="1:37" ht="15" customHeight="1">
      <c r="A43" s="1"/>
      <c r="B43" s="287" t="s">
        <v>37</v>
      </c>
      <c r="C43" s="288"/>
      <c r="D43" s="288"/>
      <c r="E43" s="288"/>
      <c r="F43" s="288"/>
      <c r="G43" s="288"/>
      <c r="H43" s="288"/>
      <c r="I43" s="288"/>
      <c r="J43" s="288"/>
      <c r="K43" s="288"/>
      <c r="L43" s="289"/>
      <c r="N43" s="336" t="s">
        <v>38</v>
      </c>
      <c r="O43" s="337"/>
      <c r="P43" s="338"/>
      <c r="Q43" s="435">
        <f>入力シート兼発行者控!$Q$9</f>
        <v>0</v>
      </c>
      <c r="R43" s="436"/>
      <c r="S43" s="436"/>
      <c r="T43" s="436"/>
      <c r="U43" s="436"/>
      <c r="V43" s="437"/>
      <c r="W43" s="336" t="s">
        <v>39</v>
      </c>
      <c r="X43" s="339"/>
      <c r="Y43" s="340"/>
      <c r="Z43" s="291">
        <f>入力シート兼発行者控!$Z$9</f>
        <v>0</v>
      </c>
      <c r="AA43" s="292"/>
      <c r="AB43" s="292"/>
      <c r="AC43" s="292"/>
      <c r="AD43" s="292"/>
      <c r="AE43" s="292"/>
      <c r="AF43" s="293"/>
      <c r="AG43" s="1"/>
      <c r="AH43" s="8"/>
    </row>
    <row r="44" spans="1:37" ht="15.95" customHeight="1">
      <c r="A44" s="5"/>
      <c r="B44" s="294">
        <f>入力シート兼発行者控!$B$10</f>
        <v>0</v>
      </c>
      <c r="C44" s="295"/>
      <c r="D44" s="295"/>
      <c r="E44" s="295"/>
      <c r="F44" s="295"/>
      <c r="G44" s="295"/>
      <c r="H44" s="295"/>
      <c r="I44" s="295"/>
      <c r="J44" s="295"/>
      <c r="K44" s="295"/>
      <c r="L44" s="296"/>
      <c r="N44" s="279" t="s">
        <v>36</v>
      </c>
      <c r="O44" s="438"/>
      <c r="P44" s="439"/>
      <c r="Q44" s="463">
        <f>入力シート兼発行者控!Q10</f>
        <v>0</v>
      </c>
      <c r="R44" s="463"/>
      <c r="S44" s="463"/>
      <c r="T44" s="463"/>
      <c r="U44" s="463"/>
      <c r="V44" s="463"/>
      <c r="W44" s="463"/>
      <c r="X44" s="463"/>
      <c r="Y44" s="463"/>
      <c r="Z44" s="463"/>
      <c r="AA44" s="463"/>
      <c r="AB44" s="463"/>
      <c r="AC44" s="463"/>
      <c r="AD44" s="463"/>
      <c r="AE44" s="463"/>
      <c r="AF44" s="464"/>
      <c r="AG44" s="1"/>
      <c r="AH44" s="88"/>
      <c r="AI44" s="88"/>
    </row>
    <row r="45" spans="1:37" ht="15" customHeight="1">
      <c r="A45" s="1"/>
      <c r="B45" s="287" t="s">
        <v>29</v>
      </c>
      <c r="C45" s="288"/>
      <c r="D45" s="288"/>
      <c r="E45" s="288"/>
      <c r="F45" s="288"/>
      <c r="G45" s="288"/>
      <c r="H45" s="288"/>
      <c r="I45" s="288"/>
      <c r="J45" s="288"/>
      <c r="K45" s="288"/>
      <c r="L45" s="289"/>
      <c r="N45" s="440"/>
      <c r="O45" s="441"/>
      <c r="P45" s="442"/>
      <c r="Q45" s="443">
        <f>入力シート兼発行者控!Q11</f>
        <v>0</v>
      </c>
      <c r="R45" s="443"/>
      <c r="S45" s="443"/>
      <c r="T45" s="443"/>
      <c r="U45" s="443"/>
      <c r="V45" s="443"/>
      <c r="W45" s="443"/>
      <c r="X45" s="443"/>
      <c r="Y45" s="443"/>
      <c r="Z45" s="443"/>
      <c r="AA45" s="443"/>
      <c r="AB45" s="443"/>
      <c r="AC45" s="443"/>
      <c r="AD45" s="443"/>
      <c r="AE45" s="443"/>
      <c r="AF45" s="444"/>
    </row>
    <row r="46" spans="1:37" ht="15.95" customHeight="1">
      <c r="A46" s="5"/>
      <c r="B46" s="294">
        <f>入力シート兼発行者控!$B$12</f>
        <v>0</v>
      </c>
      <c r="C46" s="295"/>
      <c r="D46" s="295"/>
      <c r="E46" s="295"/>
      <c r="F46" s="295"/>
      <c r="G46" s="295"/>
      <c r="H46" s="295"/>
      <c r="I46" s="295"/>
      <c r="J46" s="295"/>
      <c r="K46" s="295"/>
      <c r="L46" s="296"/>
      <c r="N46" s="391" t="s">
        <v>10</v>
      </c>
      <c r="O46" s="392"/>
      <c r="P46" s="393"/>
      <c r="Q46" s="433">
        <f>入力シート兼発行者控!$Q$12</f>
        <v>0</v>
      </c>
      <c r="R46" s="433"/>
      <c r="S46" s="433"/>
      <c r="T46" s="433"/>
      <c r="U46" s="433"/>
      <c r="V46" s="433"/>
      <c r="W46" s="433"/>
      <c r="X46" s="433"/>
      <c r="Y46" s="433"/>
      <c r="Z46" s="433"/>
      <c r="AA46" s="433"/>
      <c r="AB46" s="433"/>
      <c r="AC46" s="433"/>
      <c r="AD46" s="364" t="s">
        <v>48</v>
      </c>
      <c r="AE46" s="364"/>
      <c r="AF46" s="365"/>
    </row>
    <row r="47" spans="1:37" ht="9.9499999999999993" customHeight="1">
      <c r="A47" s="1"/>
      <c r="N47" s="394"/>
      <c r="O47" s="395"/>
      <c r="P47" s="396"/>
      <c r="Q47" s="434"/>
      <c r="R47" s="434"/>
      <c r="S47" s="434"/>
      <c r="T47" s="434"/>
      <c r="U47" s="434"/>
      <c r="V47" s="434"/>
      <c r="W47" s="434"/>
      <c r="X47" s="434"/>
      <c r="Y47" s="434"/>
      <c r="Z47" s="434"/>
      <c r="AA47" s="434"/>
      <c r="AB47" s="434"/>
      <c r="AC47" s="434"/>
      <c r="AD47" s="366"/>
      <c r="AE47" s="366"/>
      <c r="AF47" s="367"/>
    </row>
    <row r="48" spans="1:37" ht="15" customHeight="1">
      <c r="A48" s="1"/>
      <c r="B48" s="368" t="s">
        <v>61</v>
      </c>
      <c r="C48" s="369"/>
      <c r="D48" s="370"/>
      <c r="E48" s="368" t="s">
        <v>62</v>
      </c>
      <c r="F48" s="369"/>
      <c r="G48" s="370"/>
      <c r="H48" s="371" t="s">
        <v>63</v>
      </c>
      <c r="I48" s="371"/>
      <c r="J48" s="371"/>
      <c r="K48" s="371"/>
      <c r="L48" s="371"/>
      <c r="N48" s="15" t="s">
        <v>64</v>
      </c>
      <c r="AK48" s="13"/>
    </row>
    <row r="49" spans="1:37" ht="15.95" customHeight="1">
      <c r="A49" s="1"/>
      <c r="B49" s="377">
        <f>入力シート兼発行者控!$B$15</f>
        <v>0</v>
      </c>
      <c r="C49" s="378"/>
      <c r="D49" s="379"/>
      <c r="E49" s="377">
        <f>入力シート兼発行者控!$E$15</f>
        <v>0</v>
      </c>
      <c r="F49" s="378"/>
      <c r="G49" s="379"/>
      <c r="H49" s="380">
        <f>入力シート兼発行者控!$H$15</f>
        <v>0</v>
      </c>
      <c r="I49" s="380"/>
      <c r="J49" s="380"/>
      <c r="K49" s="380"/>
      <c r="L49" s="380"/>
      <c r="N49" s="14"/>
      <c r="AK49" s="13"/>
    </row>
    <row r="50" spans="1:37" ht="12.95" customHeight="1">
      <c r="A50" s="5"/>
      <c r="B50" s="140" t="s">
        <v>23</v>
      </c>
      <c r="C50" s="142"/>
      <c r="D50" s="143"/>
      <c r="E50" s="143"/>
      <c r="F50" s="144"/>
      <c r="G50" s="144"/>
      <c r="H50" s="144"/>
      <c r="I50" s="144"/>
      <c r="J50" s="144"/>
      <c r="K50" s="144"/>
      <c r="L50" s="144"/>
      <c r="M50" s="144"/>
      <c r="N50" s="144"/>
      <c r="O50" s="144"/>
      <c r="P50" s="144"/>
      <c r="Q50" s="144"/>
      <c r="R50" s="144"/>
      <c r="S50" s="144"/>
      <c r="T50" s="144"/>
    </row>
    <row r="51" spans="1:37" ht="12.95" customHeight="1">
      <c r="A51" s="1"/>
      <c r="B51" s="141"/>
      <c r="C51" s="144"/>
      <c r="D51" s="144"/>
      <c r="E51" s="144"/>
      <c r="F51" s="144"/>
      <c r="G51" s="144"/>
      <c r="H51" s="144"/>
      <c r="I51" s="144"/>
      <c r="J51" s="144"/>
      <c r="K51" s="144"/>
      <c r="L51" s="144"/>
      <c r="M51" s="144"/>
      <c r="N51" s="144"/>
      <c r="O51" s="144"/>
      <c r="P51" s="144"/>
      <c r="Q51" s="144"/>
      <c r="R51" s="144"/>
      <c r="S51" s="144"/>
      <c r="T51" s="144"/>
      <c r="U51" s="16" t="s">
        <v>35</v>
      </c>
    </row>
    <row r="52" spans="1:37" ht="14.45" customHeight="1">
      <c r="A52" s="1"/>
      <c r="B52" s="24" t="s">
        <v>65</v>
      </c>
      <c r="C52" s="372" t="s">
        <v>4</v>
      </c>
      <c r="D52" s="373"/>
      <c r="E52" s="373"/>
      <c r="F52" s="373"/>
      <c r="G52" s="374"/>
      <c r="H52" s="372" t="s">
        <v>5</v>
      </c>
      <c r="I52" s="374"/>
      <c r="J52" s="24" t="s">
        <v>6</v>
      </c>
      <c r="K52" s="372" t="s">
        <v>7</v>
      </c>
      <c r="L52" s="373"/>
      <c r="M52" s="374"/>
      <c r="N52" s="372" t="s">
        <v>11</v>
      </c>
      <c r="O52" s="374"/>
      <c r="P52" s="372" t="s">
        <v>8</v>
      </c>
      <c r="Q52" s="373"/>
      <c r="R52" s="373"/>
      <c r="S52" s="374"/>
      <c r="U52" s="445">
        <f>入力シート兼発行者控!$U$18</f>
        <v>0</v>
      </c>
      <c r="V52" s="446"/>
      <c r="W52" s="446"/>
      <c r="X52" s="446"/>
      <c r="Y52" s="446"/>
      <c r="Z52" s="446"/>
      <c r="AA52" s="446"/>
      <c r="AB52" s="446"/>
      <c r="AC52" s="446"/>
      <c r="AD52" s="446"/>
      <c r="AE52" s="447" t="s">
        <v>31</v>
      </c>
      <c r="AF52" s="448"/>
    </row>
    <row r="53" spans="1:37" ht="14.45" customHeight="1">
      <c r="A53" s="1"/>
      <c r="B53" s="38">
        <f>入力シート兼発行者控!$B$19</f>
        <v>0</v>
      </c>
      <c r="C53" s="458">
        <f>入力シート兼発行者控!$C$19</f>
        <v>0</v>
      </c>
      <c r="D53" s="459"/>
      <c r="E53" s="459"/>
      <c r="F53" s="459"/>
      <c r="G53" s="460"/>
      <c r="H53" s="461">
        <f>入力シート兼発行者控!$H$19</f>
        <v>0</v>
      </c>
      <c r="I53" s="462"/>
      <c r="J53" s="20">
        <f>入力シート兼発行者控!$J$19</f>
        <v>0</v>
      </c>
      <c r="K53" s="354">
        <f>入力シート兼発行者控!$K$19</f>
        <v>0</v>
      </c>
      <c r="L53" s="355"/>
      <c r="M53" s="356"/>
      <c r="N53" s="357">
        <f>入力シート兼発行者控!$N$19</f>
        <v>0</v>
      </c>
      <c r="O53" s="358"/>
      <c r="P53" s="359">
        <f>入力シート兼発行者控!$P$19</f>
        <v>0</v>
      </c>
      <c r="Q53" s="360"/>
      <c r="R53" s="360"/>
      <c r="S53" s="361"/>
      <c r="U53" s="362">
        <f>入力シート兼発行者控!$U$19</f>
        <v>0</v>
      </c>
      <c r="V53" s="363"/>
      <c r="W53" s="363"/>
      <c r="X53" s="363"/>
      <c r="Y53" s="363"/>
      <c r="Z53" s="363"/>
      <c r="AA53" s="363"/>
      <c r="AB53" s="363"/>
      <c r="AC53" s="363"/>
      <c r="AD53" s="363"/>
      <c r="AE53" s="375" t="s">
        <v>32</v>
      </c>
      <c r="AF53" s="376"/>
    </row>
    <row r="54" spans="1:37" ht="14.45" customHeight="1">
      <c r="A54" s="6"/>
      <c r="B54" s="39">
        <f>入力シート兼発行者控!$B$20</f>
        <v>0</v>
      </c>
      <c r="C54" s="449">
        <f>入力シート兼発行者控!$C$20</f>
        <v>0</v>
      </c>
      <c r="D54" s="450"/>
      <c r="E54" s="450"/>
      <c r="F54" s="450"/>
      <c r="G54" s="451"/>
      <c r="H54" s="452">
        <f>入力シート兼発行者控!$H$20</f>
        <v>0</v>
      </c>
      <c r="I54" s="453"/>
      <c r="J54" s="21">
        <f>入力シート兼発行者控!$J$20</f>
        <v>0</v>
      </c>
      <c r="K54" s="341">
        <f>入力シート兼発行者控!$K$20</f>
        <v>0</v>
      </c>
      <c r="L54" s="342"/>
      <c r="M54" s="343"/>
      <c r="N54" s="344">
        <f>入力シート兼発行者控!$N$20</f>
        <v>0</v>
      </c>
      <c r="O54" s="345"/>
      <c r="P54" s="346">
        <f>入力シート兼発行者控!$P$20</f>
        <v>0</v>
      </c>
      <c r="Q54" s="347"/>
      <c r="R54" s="347"/>
      <c r="S54" s="348"/>
      <c r="U54" s="470" t="s">
        <v>34</v>
      </c>
      <c r="V54" s="471"/>
      <c r="W54" s="471"/>
      <c r="X54" s="471"/>
      <c r="Y54" s="471"/>
      <c r="Z54" s="471"/>
      <c r="AA54" s="472"/>
      <c r="AB54" s="470" t="s">
        <v>33</v>
      </c>
      <c r="AC54" s="471"/>
      <c r="AD54" s="471"/>
      <c r="AE54" s="471"/>
      <c r="AF54" s="472"/>
      <c r="AI54" s="6"/>
    </row>
    <row r="55" spans="1:37" ht="14.45" customHeight="1">
      <c r="A55" s="6"/>
      <c r="B55" s="39">
        <f>入力シート兼発行者控!$B$21</f>
        <v>0</v>
      </c>
      <c r="C55" s="449">
        <f>入力シート兼発行者控!$C$21</f>
        <v>0</v>
      </c>
      <c r="D55" s="450"/>
      <c r="E55" s="450"/>
      <c r="F55" s="450"/>
      <c r="G55" s="451"/>
      <c r="H55" s="452">
        <f>入力シート兼発行者控!$H$21</f>
        <v>0</v>
      </c>
      <c r="I55" s="453"/>
      <c r="J55" s="21">
        <f>入力シート兼発行者控!$J$21</f>
        <v>0</v>
      </c>
      <c r="K55" s="454">
        <f>入力シート兼発行者控!$K$21</f>
        <v>0</v>
      </c>
      <c r="L55" s="455"/>
      <c r="M55" s="456"/>
      <c r="N55" s="344">
        <f>入力シート兼発行者控!$N$21</f>
        <v>0</v>
      </c>
      <c r="O55" s="345"/>
      <c r="P55" s="346">
        <f>入力シート兼発行者控!$P$21</f>
        <v>0</v>
      </c>
      <c r="Q55" s="347"/>
      <c r="R55" s="347"/>
      <c r="S55" s="348"/>
      <c r="U55" s="479" t="str">
        <f>IF(入力シート兼発行者控!AH21=1,"当座預金",IF(入力シート兼発行者控!AH21=2,"普通預金","その他"))</f>
        <v>当座預金</v>
      </c>
      <c r="V55" s="480"/>
      <c r="W55" s="480"/>
      <c r="X55" s="480"/>
      <c r="Y55" s="480"/>
      <c r="Z55" s="480"/>
      <c r="AA55" s="481"/>
      <c r="AB55" s="473">
        <f>入力シート兼発行者控!$AC$21</f>
        <v>0</v>
      </c>
      <c r="AC55" s="474"/>
      <c r="AD55" s="474"/>
      <c r="AE55" s="474"/>
      <c r="AF55" s="475"/>
      <c r="AI55" s="6"/>
    </row>
    <row r="56" spans="1:37" ht="14.45" customHeight="1">
      <c r="A56" s="1"/>
      <c r="B56" s="39">
        <f>入力シート兼発行者控!$B$22</f>
        <v>0</v>
      </c>
      <c r="C56" s="449">
        <f>入力シート兼発行者控!$C$22</f>
        <v>0</v>
      </c>
      <c r="D56" s="450"/>
      <c r="E56" s="450"/>
      <c r="F56" s="450"/>
      <c r="G56" s="451"/>
      <c r="H56" s="452">
        <f>入力シート兼発行者控!$H$22</f>
        <v>0</v>
      </c>
      <c r="I56" s="453"/>
      <c r="J56" s="21">
        <f>入力シート兼発行者控!$J$22</f>
        <v>0</v>
      </c>
      <c r="K56" s="454">
        <f>入力シート兼発行者控!$K$22</f>
        <v>0</v>
      </c>
      <c r="L56" s="455"/>
      <c r="M56" s="456"/>
      <c r="N56" s="344">
        <f>入力シート兼発行者控!$N$22</f>
        <v>0</v>
      </c>
      <c r="O56" s="345"/>
      <c r="P56" s="346">
        <f>入力シート兼発行者控!$P$22</f>
        <v>0</v>
      </c>
      <c r="Q56" s="347"/>
      <c r="R56" s="347"/>
      <c r="S56" s="348"/>
      <c r="U56" s="482"/>
      <c r="V56" s="483"/>
      <c r="W56" s="483"/>
      <c r="X56" s="483"/>
      <c r="Y56" s="483"/>
      <c r="Z56" s="483"/>
      <c r="AA56" s="484"/>
      <c r="AB56" s="476"/>
      <c r="AC56" s="477"/>
      <c r="AD56" s="477"/>
      <c r="AE56" s="477"/>
      <c r="AF56" s="478"/>
      <c r="AH56" s="47"/>
      <c r="AI56" s="47"/>
    </row>
    <row r="57" spans="1:37" ht="14.45" customHeight="1" thickBot="1">
      <c r="A57" s="1"/>
      <c r="B57" s="40">
        <f>入力シート兼発行者控!$B$23</f>
        <v>0</v>
      </c>
      <c r="C57" s="465">
        <f>入力シート兼発行者控!$C$23</f>
        <v>0</v>
      </c>
      <c r="D57" s="466"/>
      <c r="E57" s="466"/>
      <c r="F57" s="466"/>
      <c r="G57" s="467"/>
      <c r="H57" s="468">
        <f>入力シート兼発行者控!$H$23</f>
        <v>0</v>
      </c>
      <c r="I57" s="469"/>
      <c r="J57" s="22">
        <f>入力シート兼発行者控!$J$23</f>
        <v>0</v>
      </c>
      <c r="K57" s="408">
        <f>入力シート兼発行者控!$K$23</f>
        <v>0</v>
      </c>
      <c r="L57" s="409"/>
      <c r="M57" s="410"/>
      <c r="N57" s="411">
        <f>入力シート兼発行者控!$N$23</f>
        <v>0</v>
      </c>
      <c r="O57" s="412"/>
      <c r="P57" s="413">
        <f>入力シート兼発行者控!$P$23</f>
        <v>0</v>
      </c>
      <c r="Q57" s="414"/>
      <c r="R57" s="414"/>
      <c r="S57" s="415"/>
      <c r="U57" s="416" t="s">
        <v>24</v>
      </c>
      <c r="V57" s="417"/>
      <c r="W57" s="485">
        <f>入力シート兼発行者控!$W$23</f>
        <v>0</v>
      </c>
      <c r="X57" s="485"/>
      <c r="Y57" s="485"/>
      <c r="Z57" s="485"/>
      <c r="AA57" s="485"/>
      <c r="AB57" s="485"/>
      <c r="AC57" s="485"/>
      <c r="AD57" s="485"/>
      <c r="AE57" s="485"/>
      <c r="AF57" s="486"/>
      <c r="AH57" s="47"/>
      <c r="AI57" s="47"/>
    </row>
    <row r="58" spans="1:37" ht="14.45" customHeight="1" thickTop="1">
      <c r="A58" s="1"/>
      <c r="B58" s="239" t="s">
        <v>40</v>
      </c>
      <c r="C58" s="240"/>
      <c r="D58" s="240"/>
      <c r="E58" s="240"/>
      <c r="F58" s="240"/>
      <c r="G58" s="240"/>
      <c r="H58" s="240"/>
      <c r="I58" s="241"/>
      <c r="J58" s="422" t="s">
        <v>41</v>
      </c>
      <c r="K58" s="423"/>
      <c r="L58" s="424"/>
      <c r="M58" s="425" t="s">
        <v>42</v>
      </c>
      <c r="N58" s="425"/>
      <c r="O58" s="425"/>
      <c r="P58" s="425"/>
      <c r="Q58" s="425" t="s">
        <v>43</v>
      </c>
      <c r="R58" s="425"/>
      <c r="S58" s="425"/>
      <c r="U58" s="418"/>
      <c r="V58" s="419"/>
      <c r="W58" s="487">
        <f>入力シート兼発行者控!$W$24</f>
        <v>0</v>
      </c>
      <c r="X58" s="487"/>
      <c r="Y58" s="487"/>
      <c r="Z58" s="487"/>
      <c r="AA58" s="487"/>
      <c r="AB58" s="487"/>
      <c r="AC58" s="487"/>
      <c r="AD58" s="487"/>
      <c r="AE58" s="487"/>
      <c r="AF58" s="488"/>
    </row>
    <row r="59" spans="1:37" ht="14.45" customHeight="1">
      <c r="A59" s="1"/>
      <c r="B59" s="426"/>
      <c r="C59" s="427"/>
      <c r="D59" s="427"/>
      <c r="E59" s="427"/>
      <c r="F59" s="427"/>
      <c r="G59" s="427"/>
      <c r="H59" s="427"/>
      <c r="I59" s="428"/>
      <c r="J59" s="254">
        <f>入力シート兼発行者控!$J$25</f>
        <v>0</v>
      </c>
      <c r="K59" s="255"/>
      <c r="L59" s="256"/>
      <c r="M59" s="429">
        <f ca="1">入力シート兼発行者控!$M$25</f>
        <v>0</v>
      </c>
      <c r="N59" s="429"/>
      <c r="O59" s="429"/>
      <c r="P59" s="429"/>
      <c r="Q59" s="430">
        <f ca="1">入力シート兼発行者控!$Q$25</f>
        <v>0</v>
      </c>
      <c r="R59" s="431"/>
      <c r="S59" s="432"/>
      <c r="U59" s="420"/>
      <c r="V59" s="421"/>
      <c r="W59" s="489"/>
      <c r="X59" s="489"/>
      <c r="Y59" s="489"/>
      <c r="Z59" s="489"/>
      <c r="AA59" s="489"/>
      <c r="AB59" s="489"/>
      <c r="AC59" s="489"/>
      <c r="AD59" s="489"/>
      <c r="AE59" s="489"/>
      <c r="AF59" s="490"/>
      <c r="AH59" s="1"/>
      <c r="AI59" s="1"/>
    </row>
    <row r="60" spans="1:37" ht="14.45" customHeight="1">
      <c r="A60" s="1"/>
      <c r="B60" s="311"/>
      <c r="C60" s="312"/>
      <c r="D60" s="312"/>
      <c r="E60" s="312"/>
      <c r="F60" s="312"/>
      <c r="G60" s="312"/>
      <c r="H60" s="312"/>
      <c r="I60" s="313"/>
      <c r="J60" s="314" t="str">
        <f>入力シート兼発行者控!$J$26</f>
        <v>対象外</v>
      </c>
      <c r="K60" s="315"/>
      <c r="L60" s="316"/>
      <c r="M60" s="317">
        <f ca="1">入力シート兼発行者控!$M$26</f>
        <v>0</v>
      </c>
      <c r="N60" s="317"/>
      <c r="O60" s="317"/>
      <c r="P60" s="317"/>
      <c r="Q60" s="318" t="str">
        <f>入力シート兼発行者控!$Q$26</f>
        <v>－</v>
      </c>
      <c r="R60" s="319"/>
      <c r="S60" s="320"/>
      <c r="AH60" s="1"/>
      <c r="AI60" s="1"/>
    </row>
    <row r="61" spans="1:37" ht="14.45" customHeight="1" thickBot="1">
      <c r="A61" s="1"/>
      <c r="B61" s="311"/>
      <c r="C61" s="312"/>
      <c r="D61" s="312"/>
      <c r="E61" s="312"/>
      <c r="F61" s="312"/>
      <c r="G61" s="312"/>
      <c r="H61" s="312"/>
      <c r="I61" s="313"/>
      <c r="J61" s="321" t="str">
        <f>入力シート兼発行者控!$J$27</f>
        <v/>
      </c>
      <c r="K61" s="322"/>
      <c r="L61" s="323"/>
      <c r="M61" s="324" t="str">
        <f ca="1">入力シート兼発行者控!$M$27</f>
        <v/>
      </c>
      <c r="N61" s="324"/>
      <c r="O61" s="324"/>
      <c r="P61" s="324"/>
      <c r="Q61" s="325" t="str">
        <f ca="1">入力シート兼発行者控!$Q$27</f>
        <v/>
      </c>
      <c r="R61" s="326"/>
      <c r="S61" s="327"/>
      <c r="U61" s="12"/>
      <c r="V61" s="12"/>
      <c r="W61" s="12"/>
      <c r="X61" s="12"/>
      <c r="Y61" s="12"/>
      <c r="Z61" s="12"/>
      <c r="AA61" s="12"/>
      <c r="AB61" s="12"/>
      <c r="AC61" s="12"/>
      <c r="AD61" s="12"/>
      <c r="AE61" s="12"/>
      <c r="AF61" s="12"/>
      <c r="AH61" s="47"/>
      <c r="AI61" s="47"/>
    </row>
    <row r="62" spans="1:37" ht="14.45" customHeight="1" thickTop="1">
      <c r="A62" s="1"/>
      <c r="B62" s="397"/>
      <c r="C62" s="398"/>
      <c r="D62" s="398"/>
      <c r="E62" s="398"/>
      <c r="F62" s="398"/>
      <c r="G62" s="398"/>
      <c r="H62" s="398"/>
      <c r="I62" s="399"/>
      <c r="J62" s="204" t="str">
        <f>入力シート兼発行者控!$J$28</f>
        <v>合計</v>
      </c>
      <c r="K62" s="205"/>
      <c r="L62" s="206"/>
      <c r="M62" s="207">
        <f>入力シート兼発行者控!$M$28</f>
        <v>0</v>
      </c>
      <c r="N62" s="207"/>
      <c r="O62" s="207"/>
      <c r="P62" s="207"/>
      <c r="Q62" s="400">
        <f ca="1">入力シート兼発行者控!$Q$28</f>
        <v>0</v>
      </c>
      <c r="R62" s="401"/>
      <c r="S62" s="402"/>
      <c r="AH62" s="47"/>
      <c r="AI62" s="47"/>
    </row>
    <row r="65" spans="13:17">
      <c r="M65" s="390"/>
      <c r="N65" s="390"/>
      <c r="O65" s="390"/>
      <c r="P65" s="390"/>
      <c r="Q65" s="390"/>
    </row>
  </sheetData>
  <sheetProtection algorithmName="SHA-512" hashValue="O6+C9kqa/KKQ+S+ApInsu4RsJNsUGVwsMdzciANqvGypnjRJWMRm9gawkJTLyRwyS4PPbX/TGsJgzC0O9UKIIQ==" saltValue="mOLL6+pmqbD9T2rZTd/9UQ==" spinCount="100000" sheet="1" selectLockedCells="1"/>
  <mergeCells count="220">
    <mergeCell ref="M65:Q65"/>
    <mergeCell ref="U20:AA20"/>
    <mergeCell ref="AB20:AF20"/>
    <mergeCell ref="AB21:AF22"/>
    <mergeCell ref="Q9:V9"/>
    <mergeCell ref="U21:AA22"/>
    <mergeCell ref="W23:AF23"/>
    <mergeCell ref="W24:AF25"/>
    <mergeCell ref="Q10:AF10"/>
    <mergeCell ref="K21:M21"/>
    <mergeCell ref="N21:O21"/>
    <mergeCell ref="P21:S21"/>
    <mergeCell ref="K22:M22"/>
    <mergeCell ref="N22:O22"/>
    <mergeCell ref="P22:S22"/>
    <mergeCell ref="U18:AD18"/>
    <mergeCell ref="AE18:AF18"/>
    <mergeCell ref="N36:W36"/>
    <mergeCell ref="P56:S56"/>
    <mergeCell ref="U57:V59"/>
    <mergeCell ref="K54:M54"/>
    <mergeCell ref="N54:O54"/>
    <mergeCell ref="P54:S54"/>
    <mergeCell ref="Q12:AC13"/>
    <mergeCell ref="AH62:AI62"/>
    <mergeCell ref="AB54:AF54"/>
    <mergeCell ref="AB55:AF56"/>
    <mergeCell ref="U54:AA54"/>
    <mergeCell ref="U55:AA56"/>
    <mergeCell ref="W57:AF57"/>
    <mergeCell ref="W58:AF59"/>
    <mergeCell ref="B61:I61"/>
    <mergeCell ref="J61:L61"/>
    <mergeCell ref="M61:P61"/>
    <mergeCell ref="Q61:S61"/>
    <mergeCell ref="AH61:AI61"/>
    <mergeCell ref="B60:I60"/>
    <mergeCell ref="J60:L60"/>
    <mergeCell ref="M60:P60"/>
    <mergeCell ref="Q60:S60"/>
    <mergeCell ref="AH56:AI56"/>
    <mergeCell ref="Q58:S58"/>
    <mergeCell ref="AH57:AI57"/>
    <mergeCell ref="C54:G54"/>
    <mergeCell ref="C56:G56"/>
    <mergeCell ref="H56:I56"/>
    <mergeCell ref="K56:M56"/>
    <mergeCell ref="N56:O56"/>
    <mergeCell ref="B58:I58"/>
    <mergeCell ref="J58:L58"/>
    <mergeCell ref="M58:P58"/>
    <mergeCell ref="B62:I62"/>
    <mergeCell ref="J62:L62"/>
    <mergeCell ref="M62:P62"/>
    <mergeCell ref="Q62:S62"/>
    <mergeCell ref="C57:G57"/>
    <mergeCell ref="H57:I57"/>
    <mergeCell ref="K57:M57"/>
    <mergeCell ref="N57:O57"/>
    <mergeCell ref="P57:S57"/>
    <mergeCell ref="B59:I59"/>
    <mergeCell ref="J59:L59"/>
    <mergeCell ref="M59:P59"/>
    <mergeCell ref="Q59:S59"/>
    <mergeCell ref="AH44:AI44"/>
    <mergeCell ref="B44:L44"/>
    <mergeCell ref="B45:L45"/>
    <mergeCell ref="B36:L36"/>
    <mergeCell ref="Y36:AA36"/>
    <mergeCell ref="AB36:AF36"/>
    <mergeCell ref="AH36:AI36"/>
    <mergeCell ref="C39:L39"/>
    <mergeCell ref="N39:S39"/>
    <mergeCell ref="T39:Y39"/>
    <mergeCell ref="Z39:AF39"/>
    <mergeCell ref="Q44:AF44"/>
    <mergeCell ref="C55:G55"/>
    <mergeCell ref="H55:I55"/>
    <mergeCell ref="K55:M55"/>
    <mergeCell ref="N55:O55"/>
    <mergeCell ref="P55:S55"/>
    <mergeCell ref="B42:F42"/>
    <mergeCell ref="G42:H42"/>
    <mergeCell ref="I42:L42"/>
    <mergeCell ref="Q42:AF42"/>
    <mergeCell ref="N43:P43"/>
    <mergeCell ref="W43:Y43"/>
    <mergeCell ref="Z43:AF43"/>
    <mergeCell ref="B49:D49"/>
    <mergeCell ref="E49:G49"/>
    <mergeCell ref="H49:L49"/>
    <mergeCell ref="C50:T51"/>
    <mergeCell ref="U53:AD53"/>
    <mergeCell ref="AE53:AF53"/>
    <mergeCell ref="C53:G53"/>
    <mergeCell ref="H53:I53"/>
    <mergeCell ref="K53:M53"/>
    <mergeCell ref="N53:O53"/>
    <mergeCell ref="P53:S53"/>
    <mergeCell ref="H54:I54"/>
    <mergeCell ref="C52:G52"/>
    <mergeCell ref="H52:I52"/>
    <mergeCell ref="K52:M52"/>
    <mergeCell ref="N52:O52"/>
    <mergeCell ref="P52:S52"/>
    <mergeCell ref="U52:AD52"/>
    <mergeCell ref="AE52:AF52"/>
    <mergeCell ref="B50:B51"/>
    <mergeCell ref="B48:D48"/>
    <mergeCell ref="E48:G48"/>
    <mergeCell ref="H48:L48"/>
    <mergeCell ref="B46:L46"/>
    <mergeCell ref="N46:P47"/>
    <mergeCell ref="Q46:AC47"/>
    <mergeCell ref="M31:Q31"/>
    <mergeCell ref="B43:L43"/>
    <mergeCell ref="AD46:AF47"/>
    <mergeCell ref="Q43:V43"/>
    <mergeCell ref="B41:F41"/>
    <mergeCell ref="G41:H41"/>
    <mergeCell ref="I41:L41"/>
    <mergeCell ref="N42:P42"/>
    <mergeCell ref="N44:P45"/>
    <mergeCell ref="Q45:AF45"/>
    <mergeCell ref="AH27:AI27"/>
    <mergeCell ref="B28:I28"/>
    <mergeCell ref="J28:L28"/>
    <mergeCell ref="M28:P28"/>
    <mergeCell ref="Q28:S28"/>
    <mergeCell ref="AH28:AI28"/>
    <mergeCell ref="AH22:AI22"/>
    <mergeCell ref="C23:G23"/>
    <mergeCell ref="H23:I23"/>
    <mergeCell ref="K23:M23"/>
    <mergeCell ref="N23:O23"/>
    <mergeCell ref="P23:S23"/>
    <mergeCell ref="U23:V25"/>
    <mergeCell ref="AH23:AI23"/>
    <mergeCell ref="B24:I24"/>
    <mergeCell ref="J24:L24"/>
    <mergeCell ref="M24:P24"/>
    <mergeCell ref="Q24:S24"/>
    <mergeCell ref="B25:I25"/>
    <mergeCell ref="J25:L25"/>
    <mergeCell ref="M25:P25"/>
    <mergeCell ref="Q25:S25"/>
    <mergeCell ref="C22:G22"/>
    <mergeCell ref="H22:I22"/>
    <mergeCell ref="N18:O18"/>
    <mergeCell ref="P18:S18"/>
    <mergeCell ref="AE19:AF19"/>
    <mergeCell ref="B15:D15"/>
    <mergeCell ref="E15:G15"/>
    <mergeCell ref="H15:L15"/>
    <mergeCell ref="B16:B17"/>
    <mergeCell ref="AH2:AI2"/>
    <mergeCell ref="C4:L4"/>
    <mergeCell ref="N4:S4"/>
    <mergeCell ref="T4:Y4"/>
    <mergeCell ref="Z4:AF4"/>
    <mergeCell ref="C5:L5"/>
    <mergeCell ref="N5:S5"/>
    <mergeCell ref="T5:Y5"/>
    <mergeCell ref="Z5:AF5"/>
    <mergeCell ref="B2:L2"/>
    <mergeCell ref="Y2:AA2"/>
    <mergeCell ref="AB2:AF2"/>
    <mergeCell ref="N2:W2"/>
    <mergeCell ref="AH10:AI10"/>
    <mergeCell ref="B11:L11"/>
    <mergeCell ref="B12:L12"/>
    <mergeCell ref="N12:P13"/>
    <mergeCell ref="N8:P8"/>
    <mergeCell ref="Q8:AF8"/>
    <mergeCell ref="B9:L9"/>
    <mergeCell ref="N9:P9"/>
    <mergeCell ref="W9:Y9"/>
    <mergeCell ref="C20:G20"/>
    <mergeCell ref="H20:I20"/>
    <mergeCell ref="K20:M20"/>
    <mergeCell ref="N20:O20"/>
    <mergeCell ref="P20:S20"/>
    <mergeCell ref="C19:G19"/>
    <mergeCell ref="H19:I19"/>
    <mergeCell ref="K19:M19"/>
    <mergeCell ref="N19:O19"/>
    <mergeCell ref="P19:S19"/>
    <mergeCell ref="U19:AD19"/>
    <mergeCell ref="AD12:AF13"/>
    <mergeCell ref="B14:D14"/>
    <mergeCell ref="E14:G14"/>
    <mergeCell ref="H14:L14"/>
    <mergeCell ref="C16:T17"/>
    <mergeCell ref="C18:G18"/>
    <mergeCell ref="H18:I18"/>
    <mergeCell ref="K18:M18"/>
    <mergeCell ref="N10:P11"/>
    <mergeCell ref="Q11:AF11"/>
    <mergeCell ref="B7:F7"/>
    <mergeCell ref="G7:H7"/>
    <mergeCell ref="I7:L7"/>
    <mergeCell ref="Z9:AF9"/>
    <mergeCell ref="B10:L10"/>
    <mergeCell ref="C38:L38"/>
    <mergeCell ref="N38:S38"/>
    <mergeCell ref="T38:Y38"/>
    <mergeCell ref="Z38:AF38"/>
    <mergeCell ref="C21:G21"/>
    <mergeCell ref="H21:I21"/>
    <mergeCell ref="B26:I26"/>
    <mergeCell ref="J26:L26"/>
    <mergeCell ref="M26:P26"/>
    <mergeCell ref="Q26:S26"/>
    <mergeCell ref="B27:I27"/>
    <mergeCell ref="J27:L27"/>
    <mergeCell ref="M27:P27"/>
    <mergeCell ref="Q27:S27"/>
    <mergeCell ref="B8:F8"/>
    <mergeCell ref="G8:H8"/>
    <mergeCell ref="I8:L8"/>
  </mergeCells>
  <phoneticPr fontId="2"/>
  <dataValidations count="1">
    <dataValidation type="custom" imeMode="halfKatakana" allowBlank="1" showInputMessage="1" showErrorMessage="1" sqref="W23 W57" xr:uid="{87AE718F-4817-42BF-899F-5EA4F336A52E}">
      <formula1>AND(LENB(W23)=LEN(W23))</formula1>
    </dataValidation>
  </dataValidations>
  <printOptions horizontalCentered="1" verticalCentered="1"/>
  <pageMargins left="0.31496062992125984" right="0.11811023622047245" top="0.15748031496062992" bottom="0.15748031496062992" header="0.31496062992125984" footer="0.31496062992125984"/>
  <pageSetup paperSize="9" scale="93"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7219B289-CDDC-4756-A758-624929199259}">
            <xm:f>入力シート兼発行者控!$AI$18=5</xm:f>
            <x14:dxf>
              <numFmt numFmtId="181" formatCode="#,##0;[Red]\▲#,##0"/>
            </x14:dxf>
          </x14:cfRule>
          <xm:sqref>H19:I23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12AC2B15-BD36-498B-A589-1208F2F7FB4A}">
          <x14:formula1>
            <xm:f>Sheet1!$B$2:$B$4</xm:f>
          </x14:formula1>
          <xm:sqref>B42:F42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F3CD-771C-4ACA-BBF3-7E42D8BD068D}">
  <sheetPr codeName="Sheet3"/>
  <dimension ref="B1:F7"/>
  <sheetViews>
    <sheetView workbookViewId="0">
      <selection activeCell="H18" sqref="H18"/>
    </sheetView>
  </sheetViews>
  <sheetFormatPr defaultRowHeight="13.5"/>
  <cols>
    <col min="2" max="6" width="6.875" customWidth="1"/>
    <col min="8" max="8" width="11.625" bestFit="1" customWidth="1"/>
  </cols>
  <sheetData>
    <row r="1" spans="2:6">
      <c r="B1" s="494" t="s">
        <v>26</v>
      </c>
      <c r="C1" s="495"/>
    </row>
    <row r="2" spans="2:6">
      <c r="B2" s="496">
        <f ca="1">EOMONTH(DATE(YEAR(TODAY()), MONTH(TODAY())  - 2, 1),1)</f>
        <v>45322</v>
      </c>
      <c r="C2" s="497"/>
    </row>
    <row r="3" spans="2:6">
      <c r="B3" s="496">
        <f ca="1">EOMONTH(DATE(YEAR(TODAY()), MONTH(TODAY())  - 1, 1),1)</f>
        <v>45351</v>
      </c>
      <c r="C3" s="497"/>
    </row>
    <row r="4" spans="2:6">
      <c r="B4" s="496">
        <f ca="1">EOMONTH(DATE(YEAR(TODAY()), MONTH(TODAY())  + 0, 1),1)</f>
        <v>45382</v>
      </c>
      <c r="C4" s="497"/>
    </row>
    <row r="5" spans="2:6">
      <c r="B5" s="496"/>
      <c r="C5" s="497"/>
    </row>
    <row r="7" spans="2:6" ht="36.75" customHeight="1">
      <c r="B7" s="9"/>
      <c r="C7" s="10"/>
      <c r="D7" s="10"/>
      <c r="E7" s="10"/>
      <c r="F7" s="11"/>
    </row>
  </sheetData>
  <mergeCells count="5">
    <mergeCell ref="B1:C1"/>
    <mergeCell ref="B2:C2"/>
    <mergeCell ref="B3:C3"/>
    <mergeCell ref="B4:C4"/>
    <mergeCell ref="B5:C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入力例</vt:lpstr>
      <vt:lpstr>入力シート兼発行者控</vt:lpstr>
      <vt:lpstr>施工請求書（提出用）</vt:lpstr>
      <vt:lpstr>Sheet1</vt:lpstr>
      <vt:lpstr>'施工請求書（提出用）'!Print_Area</vt:lpstr>
      <vt:lpstr>入力シート兼発行者控!Print_Area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panekyo</dc:creator>
  <cp:lastModifiedBy>panekyo</cp:lastModifiedBy>
  <cp:lastPrinted>2023-08-03T03:00:25Z</cp:lastPrinted>
  <dcterms:created xsi:type="dcterms:W3CDTF">2023-01-23T22:43:07Z</dcterms:created>
  <dcterms:modified xsi:type="dcterms:W3CDTF">2024-02-04T22:24:40Z</dcterms:modified>
</cp:coreProperties>
</file>