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panekyo\Desktop\invoice\file\"/>
    </mc:Choice>
  </mc:AlternateContent>
  <workbookProtection workbookAlgorithmName="SHA-512" workbookHashValue="Ib/3bnHVrxNhYs7abFnqjvanBaaiqd8evrW9++xh9wdXz5HlKbfJePNDbX3tSabV7xFXnjdOFmP+GeodY4Z3Kw==" workbookSaltValue="JJMfqHwfiEvc8VQPJ78bRA==" workbookSpinCount="100000" lockStructure="1"/>
  <bookViews>
    <workbookView xWindow="-120" yWindow="-120" windowWidth="29040" windowHeight="15840" activeTab="1"/>
  </bookViews>
  <sheets>
    <sheet name="入力例" sheetId="4" r:id="rId1"/>
    <sheet name="納品書（控）" sheetId="1" r:id="rId2"/>
    <sheet name="納品書（提出用）" sheetId="2" r:id="rId3"/>
  </sheets>
  <definedNames>
    <definedName name="_xlnm.Print_Area" localSheetId="0">入力例!$A$1:$BW$68</definedName>
    <definedName name="_xlnm.Print_Area" localSheetId="1">'納品書（控）'!$A$1:$BW$68</definedName>
    <definedName name="_xlnm.Print_Area" localSheetId="2">'納品書（提出用）'!$A$1:$BW$69</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G2" i="2" l="1"/>
  <c r="P10" i="2"/>
  <c r="I10" i="2"/>
  <c r="AU68" i="2"/>
  <c r="AU67" i="2"/>
  <c r="AU66" i="2"/>
  <c r="AU65" i="2"/>
  <c r="AU64" i="2"/>
  <c r="AU63" i="2"/>
  <c r="AU62" i="2"/>
  <c r="AU61" i="2"/>
  <c r="AU60" i="2"/>
  <c r="AU59" i="2"/>
  <c r="AU58" i="2"/>
  <c r="AU57" i="2"/>
  <c r="AU56" i="2"/>
  <c r="AU55" i="2"/>
  <c r="AU54" i="2"/>
  <c r="AU53" i="2"/>
  <c r="AU52" i="2"/>
  <c r="AU51" i="2"/>
  <c r="AU50" i="2"/>
  <c r="AU49" i="2"/>
  <c r="AU48" i="2"/>
  <c r="AU47" i="2"/>
  <c r="AU46" i="2"/>
  <c r="AU45" i="2"/>
  <c r="AU44" i="2"/>
  <c r="AU43" i="2"/>
  <c r="AU42" i="2"/>
  <c r="AU41" i="2"/>
  <c r="AU40" i="2"/>
  <c r="AK68" i="2"/>
  <c r="AK67" i="2"/>
  <c r="AK66" i="2"/>
  <c r="AK65" i="2"/>
  <c r="AK64" i="2"/>
  <c r="AK63" i="2"/>
  <c r="AK62" i="2"/>
  <c r="AK61" i="2"/>
  <c r="AK60" i="2"/>
  <c r="AK59" i="2"/>
  <c r="AK58" i="2"/>
  <c r="AK57" i="2"/>
  <c r="AK56" i="2"/>
  <c r="AK55" i="2"/>
  <c r="AK54" i="2"/>
  <c r="AK53" i="2"/>
  <c r="AK52" i="2"/>
  <c r="AK51" i="2"/>
  <c r="AK50" i="2"/>
  <c r="AK49" i="2"/>
  <c r="AK48" i="2"/>
  <c r="AK47" i="2"/>
  <c r="AK46" i="2"/>
  <c r="AK45" i="2"/>
  <c r="AK44" i="2"/>
  <c r="AK43" i="2"/>
  <c r="AK42" i="2"/>
  <c r="AK41" i="2"/>
  <c r="AK40" i="2"/>
  <c r="AK39" i="2"/>
  <c r="AU39" i="2"/>
  <c r="BE6" i="2"/>
  <c r="J36" i="1"/>
  <c r="AQ7" i="2" l="1"/>
  <c r="I39" i="2"/>
  <c r="I35" i="2"/>
  <c r="B10" i="2"/>
  <c r="B8" i="2"/>
  <c r="AW36" i="1"/>
  <c r="AR36" i="4"/>
  <c r="BE4" i="2"/>
  <c r="BK67" i="4"/>
  <c r="BK66" i="4"/>
  <c r="BK65" i="4"/>
  <c r="BK64" i="4"/>
  <c r="BK63" i="4"/>
  <c r="BK62" i="4"/>
  <c r="BK61" i="4"/>
  <c r="BK60" i="4"/>
  <c r="BK59" i="4"/>
  <c r="BK58" i="4"/>
  <c r="BK57" i="4"/>
  <c r="BK56" i="4"/>
  <c r="BK55" i="4"/>
  <c r="BK54" i="4"/>
  <c r="BK53" i="4"/>
  <c r="BK52" i="4"/>
  <c r="BK51" i="4"/>
  <c r="BK50" i="4"/>
  <c r="BK49" i="4"/>
  <c r="BK48" i="4"/>
  <c r="BK47" i="4"/>
  <c r="BK46" i="4"/>
  <c r="BK45" i="4"/>
  <c r="BK44" i="4"/>
  <c r="BK43" i="4"/>
  <c r="BK42" i="4"/>
  <c r="BK41" i="4"/>
  <c r="BK40" i="4"/>
  <c r="BK39" i="4"/>
  <c r="BK38" i="4"/>
  <c r="BK34" i="4"/>
  <c r="BK33" i="4"/>
  <c r="BK25" i="4"/>
  <c r="BK67" i="1"/>
  <c r="BK66" i="1"/>
  <c r="BK65" i="1"/>
  <c r="BK64" i="1"/>
  <c r="BK63" i="1"/>
  <c r="BK62" i="1"/>
  <c r="BK61" i="1"/>
  <c r="BK60" i="1"/>
  <c r="BK59" i="1"/>
  <c r="BK58" i="1"/>
  <c r="BK57" i="1"/>
  <c r="BK56" i="1"/>
  <c r="BK55" i="1"/>
  <c r="BK54" i="1"/>
  <c r="BK53" i="1"/>
  <c r="BK52" i="1"/>
  <c r="BK51" i="1"/>
  <c r="BK50" i="1"/>
  <c r="BK49" i="1"/>
  <c r="BK48" i="1"/>
  <c r="BK47" i="1"/>
  <c r="BK45" i="1"/>
  <c r="BK39" i="1"/>
  <c r="BK38" i="1"/>
  <c r="BK34" i="1"/>
  <c r="BK33" i="1"/>
  <c r="BK32" i="1"/>
  <c r="BK31" i="1"/>
  <c r="BK30" i="1"/>
  <c r="BK29" i="1"/>
  <c r="BK28" i="1"/>
  <c r="BK27" i="1"/>
  <c r="BK26" i="1"/>
  <c r="BK24" i="1"/>
  <c r="BK23" i="1"/>
  <c r="BK22" i="1"/>
  <c r="BK21" i="1"/>
  <c r="BY69" i="4"/>
  <c r="BZ69" i="4" s="1"/>
  <c r="CD67" i="4"/>
  <c r="CC67" i="4"/>
  <c r="CB67" i="4"/>
  <c r="CA67" i="4"/>
  <c r="BZ67" i="4"/>
  <c r="BY67" i="4"/>
  <c r="CD66" i="4"/>
  <c r="CC66" i="4"/>
  <c r="CB66" i="4"/>
  <c r="CA66" i="4"/>
  <c r="BZ66" i="4"/>
  <c r="BY66" i="4"/>
  <c r="CD65" i="4"/>
  <c r="CC65" i="4"/>
  <c r="CB65" i="4"/>
  <c r="CA65" i="4"/>
  <c r="BZ65" i="4"/>
  <c r="BY65" i="4"/>
  <c r="CD64" i="4"/>
  <c r="CC64" i="4"/>
  <c r="CB64" i="4"/>
  <c r="CA64" i="4"/>
  <c r="BZ64" i="4"/>
  <c r="BY64" i="4"/>
  <c r="CD63" i="4"/>
  <c r="CC63" i="4"/>
  <c r="CB63" i="4"/>
  <c r="CA63" i="4"/>
  <c r="BZ63" i="4"/>
  <c r="BY63" i="4"/>
  <c r="CD62" i="4"/>
  <c r="CC62" i="4"/>
  <c r="CB62" i="4"/>
  <c r="CA62" i="4"/>
  <c r="BZ62" i="4"/>
  <c r="BY62" i="4"/>
  <c r="CD61" i="4"/>
  <c r="CC61" i="4"/>
  <c r="CB61" i="4"/>
  <c r="CA61" i="4"/>
  <c r="BZ61" i="4"/>
  <c r="BY61" i="4"/>
  <c r="CD60" i="4"/>
  <c r="CC60" i="4"/>
  <c r="CB60" i="4"/>
  <c r="CA60" i="4"/>
  <c r="BZ60" i="4"/>
  <c r="BY60" i="4"/>
  <c r="CD59" i="4"/>
  <c r="CC59" i="4"/>
  <c r="CB59" i="4"/>
  <c r="CA59" i="4"/>
  <c r="BZ59" i="4"/>
  <c r="BY59" i="4"/>
  <c r="CD58" i="4"/>
  <c r="CC58" i="4"/>
  <c r="CB58" i="4"/>
  <c r="CA58" i="4"/>
  <c r="BZ58" i="4"/>
  <c r="BY58" i="4"/>
  <c r="CD57" i="4"/>
  <c r="CC57" i="4"/>
  <c r="CB57" i="4"/>
  <c r="CA57" i="4"/>
  <c r="BZ57" i="4"/>
  <c r="BY57" i="4"/>
  <c r="CD56" i="4"/>
  <c r="CC56" i="4"/>
  <c r="CB56" i="4"/>
  <c r="CA56" i="4"/>
  <c r="BZ56" i="4"/>
  <c r="BY56" i="4"/>
  <c r="CD55" i="4"/>
  <c r="CC55" i="4"/>
  <c r="CB55" i="4"/>
  <c r="CA55" i="4"/>
  <c r="BZ55" i="4"/>
  <c r="BY55" i="4"/>
  <c r="CD54" i="4"/>
  <c r="CC54" i="4"/>
  <c r="CB54" i="4"/>
  <c r="CA54" i="4"/>
  <c r="BZ54" i="4"/>
  <c r="BY54" i="4"/>
  <c r="CD53" i="4"/>
  <c r="CC53" i="4"/>
  <c r="CB53" i="4"/>
  <c r="CA53" i="4"/>
  <c r="BZ53" i="4"/>
  <c r="BY53" i="4"/>
  <c r="CD52" i="4"/>
  <c r="CC52" i="4"/>
  <c r="CB52" i="4"/>
  <c r="CA52" i="4"/>
  <c r="BZ52" i="4"/>
  <c r="BY52" i="4"/>
  <c r="CD51" i="4"/>
  <c r="CC51" i="4"/>
  <c r="CB51" i="4"/>
  <c r="CA51" i="4"/>
  <c r="BZ51" i="4"/>
  <c r="BY51" i="4"/>
  <c r="CD50" i="4"/>
  <c r="CC50" i="4"/>
  <c r="CB50" i="4"/>
  <c r="CA50" i="4"/>
  <c r="BZ50" i="4"/>
  <c r="BY50" i="4"/>
  <c r="CD49" i="4"/>
  <c r="CC49" i="4"/>
  <c r="CB49" i="4"/>
  <c r="CA49" i="4"/>
  <c r="BZ49" i="4"/>
  <c r="BY49" i="4"/>
  <c r="CD48" i="4"/>
  <c r="CC48" i="4"/>
  <c r="CB48" i="4"/>
  <c r="CA48" i="4"/>
  <c r="BZ48" i="4"/>
  <c r="BY48" i="4"/>
  <c r="CD47" i="4"/>
  <c r="CC47" i="4"/>
  <c r="CB47" i="4"/>
  <c r="CA47" i="4"/>
  <c r="BZ47" i="4"/>
  <c r="BY47" i="4"/>
  <c r="CD46" i="4"/>
  <c r="CC46" i="4"/>
  <c r="CB46" i="4"/>
  <c r="CA46" i="4"/>
  <c r="BZ46" i="4"/>
  <c r="BY46" i="4"/>
  <c r="CD45" i="4"/>
  <c r="CC45" i="4"/>
  <c r="CB45" i="4"/>
  <c r="CA45" i="4"/>
  <c r="BZ45" i="4"/>
  <c r="BY45" i="4"/>
  <c r="CD44" i="4"/>
  <c r="CC44" i="4"/>
  <c r="CB44" i="4"/>
  <c r="CA44" i="4"/>
  <c r="BZ44" i="4"/>
  <c r="BY44" i="4"/>
  <c r="CD43" i="4"/>
  <c r="CC43" i="4"/>
  <c r="CB43" i="4"/>
  <c r="CA43" i="4"/>
  <c r="BZ43" i="4"/>
  <c r="BY43" i="4"/>
  <c r="CD42" i="4"/>
  <c r="CC42" i="4"/>
  <c r="CB42" i="4"/>
  <c r="CA42" i="4"/>
  <c r="BZ42" i="4"/>
  <c r="BY42" i="4"/>
  <c r="CD41" i="4"/>
  <c r="CC41" i="4"/>
  <c r="CB41" i="4"/>
  <c r="CA41" i="4"/>
  <c r="BZ41" i="4"/>
  <c r="BY41" i="4"/>
  <c r="CD40" i="4"/>
  <c r="CC40" i="4"/>
  <c r="CB40" i="4"/>
  <c r="CA40" i="4"/>
  <c r="BZ40" i="4"/>
  <c r="BY40" i="4"/>
  <c r="CD39" i="4"/>
  <c r="CC39" i="4"/>
  <c r="CB39" i="4"/>
  <c r="CA39" i="4"/>
  <c r="BZ39" i="4"/>
  <c r="BY39" i="4"/>
  <c r="CD38" i="4"/>
  <c r="CC38" i="4"/>
  <c r="CB38" i="4"/>
  <c r="CA38" i="4"/>
  <c r="BZ38" i="4"/>
  <c r="BY38" i="4"/>
  <c r="J36" i="4"/>
  <c r="CD34" i="4"/>
  <c r="CC34" i="4"/>
  <c r="CB34" i="4"/>
  <c r="CA34" i="4"/>
  <c r="BZ34" i="4"/>
  <c r="BY34" i="4"/>
  <c r="CD33" i="4"/>
  <c r="CC33" i="4"/>
  <c r="CB33" i="4"/>
  <c r="CA33" i="4"/>
  <c r="BZ33" i="4"/>
  <c r="BY33" i="4"/>
  <c r="CD32" i="4"/>
  <c r="CC32" i="4"/>
  <c r="CB32" i="4"/>
  <c r="CA32" i="4"/>
  <c r="BZ32" i="4"/>
  <c r="BY32" i="4"/>
  <c r="CD31" i="4"/>
  <c r="CC31" i="4"/>
  <c r="CB31" i="4"/>
  <c r="BK31" i="4" s="1"/>
  <c r="CA31" i="4"/>
  <c r="BZ31" i="4"/>
  <c r="BY31" i="4"/>
  <c r="CD30" i="4"/>
  <c r="CC30" i="4"/>
  <c r="CB30" i="4"/>
  <c r="BK30" i="4" s="1"/>
  <c r="CA30" i="4"/>
  <c r="BZ30" i="4"/>
  <c r="BY30" i="4"/>
  <c r="CD29" i="4"/>
  <c r="CC29" i="4"/>
  <c r="CB29" i="4"/>
  <c r="BK29" i="4" s="1"/>
  <c r="CA29" i="4"/>
  <c r="BZ29" i="4"/>
  <c r="BY29" i="4"/>
  <c r="CD28" i="4"/>
  <c r="CC28" i="4"/>
  <c r="CB28" i="4"/>
  <c r="BK28" i="4" s="1"/>
  <c r="CA28" i="4"/>
  <c r="BZ28" i="4"/>
  <c r="BY28" i="4"/>
  <c r="CD27" i="4"/>
  <c r="CC27" i="4"/>
  <c r="CB27" i="4"/>
  <c r="BK27" i="4" s="1"/>
  <c r="CA27" i="4"/>
  <c r="BZ27" i="4"/>
  <c r="BY27" i="4"/>
  <c r="CD26" i="4"/>
  <c r="CC26" i="4"/>
  <c r="CB26" i="4"/>
  <c r="BK26" i="4" s="1"/>
  <c r="CA26" i="4"/>
  <c r="BZ26" i="4"/>
  <c r="BY26" i="4"/>
  <c r="CD25" i="4"/>
  <c r="CC25" i="4"/>
  <c r="CB25" i="4"/>
  <c r="CA25" i="4"/>
  <c r="BZ25" i="4"/>
  <c r="BY25" i="4"/>
  <c r="CD24" i="4"/>
  <c r="CC24" i="4"/>
  <c r="CB24" i="4"/>
  <c r="BK24" i="4" s="1"/>
  <c r="CA24" i="4"/>
  <c r="BZ24" i="4"/>
  <c r="BY24" i="4"/>
  <c r="CD23" i="4"/>
  <c r="CC23" i="4"/>
  <c r="CB23" i="4"/>
  <c r="BK23" i="4" s="1"/>
  <c r="CA23" i="4"/>
  <c r="BZ23" i="4"/>
  <c r="BY23" i="4"/>
  <c r="CD22" i="4"/>
  <c r="CC22" i="4"/>
  <c r="CB22" i="4"/>
  <c r="BK22" i="4" s="1"/>
  <c r="CA22" i="4"/>
  <c r="BZ22" i="4"/>
  <c r="BY22" i="4"/>
  <c r="CD21" i="4"/>
  <c r="CC21" i="4"/>
  <c r="CB21" i="4"/>
  <c r="BK21" i="4" s="1"/>
  <c r="CA21" i="4"/>
  <c r="BZ21" i="4"/>
  <c r="BY21" i="4"/>
  <c r="CD20" i="4"/>
  <c r="CC20" i="4"/>
  <c r="CB20" i="4"/>
  <c r="CA20" i="4"/>
  <c r="BZ20" i="4"/>
  <c r="BY20" i="4"/>
  <c r="BX18" i="4"/>
  <c r="BR68" i="4" s="1"/>
  <c r="B18" i="4"/>
  <c r="Z12" i="4"/>
  <c r="X68" i="2"/>
  <c r="X67" i="2"/>
  <c r="X66" i="2"/>
  <c r="X65" i="2"/>
  <c r="X64" i="2"/>
  <c r="X63" i="2"/>
  <c r="X62" i="2"/>
  <c r="X61" i="2"/>
  <c r="X60" i="2"/>
  <c r="X59" i="2"/>
  <c r="X58" i="2"/>
  <c r="X57" i="2"/>
  <c r="X56" i="2"/>
  <c r="X55" i="2"/>
  <c r="X54" i="2"/>
  <c r="X53" i="2"/>
  <c r="X52" i="2"/>
  <c r="X51" i="2"/>
  <c r="X50" i="2"/>
  <c r="X49" i="2"/>
  <c r="X48" i="2"/>
  <c r="X47" i="2"/>
  <c r="X46" i="2"/>
  <c r="X45" i="2"/>
  <c r="X44" i="2"/>
  <c r="X43" i="2"/>
  <c r="X42" i="2"/>
  <c r="X41" i="2"/>
  <c r="X40" i="2"/>
  <c r="X39" i="2"/>
  <c r="I68" i="2"/>
  <c r="I67" i="2"/>
  <c r="I66" i="2"/>
  <c r="I65" i="2"/>
  <c r="I64" i="2"/>
  <c r="I63" i="2"/>
  <c r="I62" i="2"/>
  <c r="I61" i="2"/>
  <c r="I60" i="2"/>
  <c r="I59" i="2"/>
  <c r="I58" i="2"/>
  <c r="I57" i="2"/>
  <c r="I56" i="2"/>
  <c r="I55" i="2"/>
  <c r="I54" i="2"/>
  <c r="I53" i="2"/>
  <c r="I52" i="2"/>
  <c r="I51" i="2"/>
  <c r="I50" i="2"/>
  <c r="I49" i="2"/>
  <c r="I48" i="2"/>
  <c r="I47" i="2"/>
  <c r="I46" i="2"/>
  <c r="I45" i="2"/>
  <c r="I44" i="2"/>
  <c r="I43" i="2"/>
  <c r="I42" i="2"/>
  <c r="I41" i="2"/>
  <c r="I40" i="2"/>
  <c r="I26" i="2"/>
  <c r="I27" i="2"/>
  <c r="I28" i="2"/>
  <c r="I29" i="2"/>
  <c r="I30" i="2"/>
  <c r="I22" i="2"/>
  <c r="I23" i="2"/>
  <c r="I24" i="2"/>
  <c r="I25" i="2"/>
  <c r="B18" i="1"/>
  <c r="CD67" i="1"/>
  <c r="CD66" i="1"/>
  <c r="CD65" i="1"/>
  <c r="CD64" i="1"/>
  <c r="CD63" i="1"/>
  <c r="CD62" i="1"/>
  <c r="CD61" i="1"/>
  <c r="CD60" i="1"/>
  <c r="CD59" i="1"/>
  <c r="CD58" i="1"/>
  <c r="CD57" i="1"/>
  <c r="CD56" i="1"/>
  <c r="CD55" i="1"/>
  <c r="CD54" i="1"/>
  <c r="CD53" i="1"/>
  <c r="CD52" i="1"/>
  <c r="CD51" i="1"/>
  <c r="CD50" i="1"/>
  <c r="CD49" i="1"/>
  <c r="CD48" i="1"/>
  <c r="CD47" i="1"/>
  <c r="CD46" i="1"/>
  <c r="CD45" i="1"/>
  <c r="CD44" i="1"/>
  <c r="CD43" i="1"/>
  <c r="CD42" i="1"/>
  <c r="CD41" i="1"/>
  <c r="CD40" i="1"/>
  <c r="CD39" i="1"/>
  <c r="CD38" i="1"/>
  <c r="CD21" i="1"/>
  <c r="CD22" i="1"/>
  <c r="CD23" i="1"/>
  <c r="CD24" i="1"/>
  <c r="CD25" i="1"/>
  <c r="CD26" i="1"/>
  <c r="CD27" i="1"/>
  <c r="CD28" i="1"/>
  <c r="CD29" i="1"/>
  <c r="CD30" i="1"/>
  <c r="CD31" i="1"/>
  <c r="CD32" i="1"/>
  <c r="CD33" i="1"/>
  <c r="CD34" i="1"/>
  <c r="CD20" i="1"/>
  <c r="CC67" i="1"/>
  <c r="CB67" i="1"/>
  <c r="CC66" i="1"/>
  <c r="CB66" i="1"/>
  <c r="CC65" i="1"/>
  <c r="CB65" i="1"/>
  <c r="CC64" i="1"/>
  <c r="CB64" i="1"/>
  <c r="CC63" i="1"/>
  <c r="CB63" i="1"/>
  <c r="CC62" i="1"/>
  <c r="CB62" i="1"/>
  <c r="CC61" i="1"/>
  <c r="CB61" i="1"/>
  <c r="CC60" i="1"/>
  <c r="CB60" i="1"/>
  <c r="CC59" i="1"/>
  <c r="CB59" i="1"/>
  <c r="CC58" i="1"/>
  <c r="CB58" i="1"/>
  <c r="CC57" i="1"/>
  <c r="CB57" i="1"/>
  <c r="CC56" i="1"/>
  <c r="CB56" i="1"/>
  <c r="CC55" i="1"/>
  <c r="CB55" i="1"/>
  <c r="CC54" i="1"/>
  <c r="CB54" i="1"/>
  <c r="CC53" i="1"/>
  <c r="CB53" i="1"/>
  <c r="CC52" i="1"/>
  <c r="CB52" i="1"/>
  <c r="CC51" i="1"/>
  <c r="CB51" i="1"/>
  <c r="CC50" i="1"/>
  <c r="CB50" i="1"/>
  <c r="CC49" i="1"/>
  <c r="CB49" i="1"/>
  <c r="CC48" i="1"/>
  <c r="CB48" i="1"/>
  <c r="CC47" i="1"/>
  <c r="CB47" i="1"/>
  <c r="CC46" i="1"/>
  <c r="BK46" i="1" s="1"/>
  <c r="CB46" i="1"/>
  <c r="CC45" i="1"/>
  <c r="CB45" i="1"/>
  <c r="CC44" i="1"/>
  <c r="CB44" i="1"/>
  <c r="BK44" i="1" s="1"/>
  <c r="CC43" i="1"/>
  <c r="BK43" i="1" s="1"/>
  <c r="CB43" i="1"/>
  <c r="CC42" i="1"/>
  <c r="CB42" i="1"/>
  <c r="BK42" i="1" s="1"/>
  <c r="CC41" i="1"/>
  <c r="CB41" i="1"/>
  <c r="BK41" i="1" s="1"/>
  <c r="CC40" i="1"/>
  <c r="BK40" i="1" s="1"/>
  <c r="CB40" i="1"/>
  <c r="CC39" i="1"/>
  <c r="CB39" i="1"/>
  <c r="CC38" i="1"/>
  <c r="CB38" i="1"/>
  <c r="CC34" i="1"/>
  <c r="CB34" i="1"/>
  <c r="CC33" i="1"/>
  <c r="CB33" i="1"/>
  <c r="CC32" i="1"/>
  <c r="CB32" i="1"/>
  <c r="CC31" i="1"/>
  <c r="CB31" i="1"/>
  <c r="CC30" i="1"/>
  <c r="CB30" i="1"/>
  <c r="CC29" i="1"/>
  <c r="CB29" i="1"/>
  <c r="CC28" i="1"/>
  <c r="CB28" i="1"/>
  <c r="CC27" i="1"/>
  <c r="CB27" i="1"/>
  <c r="CC26" i="1"/>
  <c r="CB26" i="1"/>
  <c r="CC25" i="1"/>
  <c r="BK25" i="1" s="1"/>
  <c r="CB25" i="1"/>
  <c r="CC24" i="1"/>
  <c r="CB24" i="1"/>
  <c r="CC23" i="1"/>
  <c r="CB23" i="1"/>
  <c r="CC22" i="1"/>
  <c r="CB22" i="1"/>
  <c r="CC21" i="1"/>
  <c r="CB21" i="1"/>
  <c r="CC20" i="1"/>
  <c r="CB20" i="1"/>
  <c r="BB39" i="2"/>
  <c r="BB40" i="2"/>
  <c r="BB41" i="2"/>
  <c r="BB42" i="2"/>
  <c r="BB43" i="2"/>
  <c r="BB44" i="2"/>
  <c r="BB45" i="2"/>
  <c r="BB46" i="2"/>
  <c r="BB47" i="2"/>
  <c r="BB48" i="2"/>
  <c r="BB49" i="2"/>
  <c r="BB50" i="2"/>
  <c r="BB51" i="2"/>
  <c r="BB52" i="2"/>
  <c r="BB53" i="2"/>
  <c r="BB54" i="2"/>
  <c r="BB55" i="2"/>
  <c r="BB56" i="2"/>
  <c r="BB57" i="2"/>
  <c r="BB58" i="2"/>
  <c r="BB59" i="2"/>
  <c r="BB60" i="2"/>
  <c r="BB61" i="2"/>
  <c r="BB62" i="2"/>
  <c r="BB63" i="2"/>
  <c r="BB64" i="2"/>
  <c r="BB65" i="2"/>
  <c r="BB66" i="2"/>
  <c r="BB67" i="2"/>
  <c r="BB68" i="2"/>
  <c r="AR39" i="2"/>
  <c r="AR40" i="2"/>
  <c r="AR41" i="2"/>
  <c r="AR42" i="2"/>
  <c r="AR43" i="2"/>
  <c r="AR44" i="2"/>
  <c r="AR45" i="2"/>
  <c r="AR46" i="2"/>
  <c r="AR47" i="2"/>
  <c r="AR48" i="2"/>
  <c r="AR49" i="2"/>
  <c r="AR50" i="2"/>
  <c r="AR51" i="2"/>
  <c r="AR52" i="2"/>
  <c r="AR53" i="2"/>
  <c r="AR54" i="2"/>
  <c r="AR55" i="2"/>
  <c r="AR56" i="2"/>
  <c r="AR57" i="2"/>
  <c r="AR58" i="2"/>
  <c r="AR59" i="2"/>
  <c r="AR60" i="2"/>
  <c r="AR61" i="2"/>
  <c r="AR62" i="2"/>
  <c r="AR63" i="2"/>
  <c r="AR64" i="2"/>
  <c r="AR65" i="2"/>
  <c r="AR66" i="2"/>
  <c r="AR67" i="2"/>
  <c r="AR68" i="2"/>
  <c r="AR21" i="2"/>
  <c r="AR22" i="2"/>
  <c r="AR23" i="2"/>
  <c r="AR24" i="2"/>
  <c r="AR25" i="2"/>
  <c r="AR26" i="2"/>
  <c r="AR27" i="2"/>
  <c r="AR28" i="2"/>
  <c r="AR29" i="2"/>
  <c r="AR30" i="2"/>
  <c r="AR31" i="2"/>
  <c r="AR32" i="2"/>
  <c r="AR33" i="2"/>
  <c r="AR34" i="2"/>
  <c r="AR35" i="2"/>
  <c r="AZ3" i="2"/>
  <c r="Z12" i="1"/>
  <c r="BK32" i="4" l="1"/>
  <c r="BK20" i="4"/>
  <c r="BY71" i="4" s="1"/>
  <c r="CA19" i="4"/>
  <c r="CA18" i="4" s="1"/>
  <c r="BK20" i="1"/>
  <c r="BZ19" i="4"/>
  <c r="BZ18" i="4" s="1"/>
  <c r="Z13" i="4"/>
  <c r="Z15" i="4" s="1"/>
  <c r="AP15" i="4" s="1"/>
  <c r="BR35" i="4"/>
  <c r="CA69" i="4"/>
  <c r="AZ7" i="2"/>
  <c r="AZ5" i="2"/>
  <c r="AK35" i="2"/>
  <c r="AK34" i="2"/>
  <c r="AK33" i="2"/>
  <c r="AK32" i="2"/>
  <c r="AK31" i="2"/>
  <c r="AK30" i="2"/>
  <c r="AK29" i="2"/>
  <c r="AK28" i="2"/>
  <c r="AK27" i="2"/>
  <c r="AK26" i="2"/>
  <c r="AK25" i="2"/>
  <c r="AK24" i="2"/>
  <c r="AK23" i="2"/>
  <c r="AK22" i="2"/>
  <c r="BB21" i="2"/>
  <c r="BB22" i="2"/>
  <c r="BB23" i="2"/>
  <c r="BB24" i="2"/>
  <c r="BB25" i="2"/>
  <c r="BB26" i="2"/>
  <c r="BB27" i="2"/>
  <c r="BB28" i="2"/>
  <c r="BB29" i="2"/>
  <c r="BB30" i="2"/>
  <c r="BB31" i="2"/>
  <c r="BB32" i="2"/>
  <c r="BB33" i="2"/>
  <c r="BB34" i="2"/>
  <c r="BB35" i="2"/>
  <c r="I21" i="2"/>
  <c r="B19" i="2"/>
  <c r="AG12" i="4" l="1"/>
  <c r="AP12" i="4" s="1"/>
  <c r="AG13" i="4"/>
  <c r="AP13" i="4" s="1"/>
  <c r="AU35" i="2"/>
  <c r="AU34" i="2"/>
  <c r="AU33" i="2"/>
  <c r="AU32" i="2"/>
  <c r="AU31" i="2"/>
  <c r="AU30" i="2"/>
  <c r="AU29" i="2"/>
  <c r="AU28" i="2"/>
  <c r="AU27" i="2"/>
  <c r="AU26" i="2"/>
  <c r="AU25" i="2"/>
  <c r="AU24" i="2"/>
  <c r="AU23" i="2"/>
  <c r="AU22" i="2"/>
  <c r="AU21" i="2"/>
  <c r="B14" i="2"/>
  <c r="B16" i="2"/>
  <c r="B17" i="2"/>
  <c r="AK21" i="2"/>
  <c r="X21" i="2"/>
  <c r="X22" i="2"/>
  <c r="X23" i="2"/>
  <c r="X24" i="2"/>
  <c r="X25" i="2"/>
  <c r="X26" i="2"/>
  <c r="X27" i="2"/>
  <c r="X28" i="2"/>
  <c r="X29" i="2"/>
  <c r="X30" i="2"/>
  <c r="I31" i="2"/>
  <c r="X31" i="2"/>
  <c r="I32" i="2"/>
  <c r="X32" i="2"/>
  <c r="I33" i="2"/>
  <c r="X33" i="2"/>
  <c r="I34" i="2"/>
  <c r="X34" i="2"/>
  <c r="X35" i="2"/>
  <c r="AE7" i="2"/>
  <c r="Z5" i="2"/>
  <c r="B5" i="2"/>
  <c r="N5" i="2"/>
  <c r="AP16" i="4" l="1"/>
  <c r="BH12" i="4" s="1"/>
  <c r="AG15" i="4"/>
  <c r="AG16" i="4" s="1"/>
  <c r="AZ12" i="4" s="1"/>
  <c r="BO12" i="4" s="1"/>
  <c r="BK68" i="2"/>
  <c r="BK67" i="2"/>
  <c r="BK66" i="2"/>
  <c r="BK65" i="2"/>
  <c r="BK64" i="2"/>
  <c r="BK63" i="2"/>
  <c r="BK62" i="2"/>
  <c r="BK61" i="2"/>
  <c r="BK60" i="2"/>
  <c r="BK59" i="2"/>
  <c r="BK58" i="2"/>
  <c r="BK57" i="2"/>
  <c r="BK56" i="2"/>
  <c r="BK55" i="2"/>
  <c r="BK54" i="2"/>
  <c r="BK53" i="2"/>
  <c r="BK52" i="2"/>
  <c r="BK51" i="2"/>
  <c r="BK50" i="2"/>
  <c r="BK49" i="2"/>
  <c r="BK48" i="2"/>
  <c r="BK47" i="2"/>
  <c r="BK46" i="2"/>
  <c r="BK45" i="2"/>
  <c r="BK44" i="2"/>
  <c r="BK43" i="2"/>
  <c r="BK42" i="2"/>
  <c r="BK41" i="2"/>
  <c r="BK40" i="2"/>
  <c r="BK35" i="2"/>
  <c r="BK30" i="2"/>
  <c r="AW37" i="2"/>
  <c r="J37" i="2"/>
  <c r="BY69" i="1"/>
  <c r="Z13" i="2"/>
  <c r="BK28" i="2" l="1"/>
  <c r="BK31" i="2"/>
  <c r="BK29" i="2"/>
  <c r="BK39" i="2"/>
  <c r="BK25" i="2"/>
  <c r="BK24" i="2"/>
  <c r="BK22" i="2"/>
  <c r="BK23" i="2"/>
  <c r="BK26" i="2"/>
  <c r="BK32" i="2"/>
  <c r="BK21" i="2"/>
  <c r="BK27" i="2"/>
  <c r="BK34" i="2"/>
  <c r="BK33" i="2"/>
  <c r="BY21" i="1"/>
  <c r="BY22" i="1"/>
  <c r="BY23" i="1"/>
  <c r="BY24" i="1"/>
  <c r="BY25" i="1"/>
  <c r="BY26" i="1"/>
  <c r="BY27" i="1"/>
  <c r="BY28" i="1"/>
  <c r="BY29" i="1"/>
  <c r="BY30" i="1"/>
  <c r="BY31" i="1"/>
  <c r="BY32" i="1"/>
  <c r="BY33" i="1"/>
  <c r="BY34" i="1"/>
  <c r="BY20" i="1"/>
  <c r="BZ69" i="1"/>
  <c r="BZ21" i="1"/>
  <c r="BZ22" i="1"/>
  <c r="BZ23" i="1"/>
  <c r="BZ24" i="1"/>
  <c r="BZ25" i="1"/>
  <c r="BZ26" i="1"/>
  <c r="BZ27" i="1"/>
  <c r="BZ28" i="1"/>
  <c r="BZ29" i="1"/>
  <c r="BZ30" i="1"/>
  <c r="BZ31" i="1"/>
  <c r="BZ32" i="1"/>
  <c r="BZ33" i="1"/>
  <c r="BZ34" i="1"/>
  <c r="BZ38" i="1"/>
  <c r="BZ39" i="1"/>
  <c r="BZ40" i="1"/>
  <c r="BZ41" i="1"/>
  <c r="BZ42" i="1"/>
  <c r="BZ43" i="1"/>
  <c r="BZ44" i="1"/>
  <c r="BZ45" i="1"/>
  <c r="BZ46" i="1"/>
  <c r="BZ47" i="1"/>
  <c r="BZ48" i="1"/>
  <c r="BZ49" i="1"/>
  <c r="BZ50" i="1"/>
  <c r="BZ51" i="1"/>
  <c r="BZ52" i="1"/>
  <c r="BZ53" i="1"/>
  <c r="BZ54" i="1"/>
  <c r="BZ55" i="1"/>
  <c r="BZ56" i="1"/>
  <c r="BZ57" i="1"/>
  <c r="BZ58" i="1"/>
  <c r="BZ59" i="1"/>
  <c r="BZ60" i="1"/>
  <c r="BZ61" i="1"/>
  <c r="BZ62" i="1"/>
  <c r="BZ63" i="1"/>
  <c r="BZ64" i="1"/>
  <c r="BZ65" i="1"/>
  <c r="BZ66" i="1"/>
  <c r="BZ67" i="1"/>
  <c r="BZ20" i="1"/>
  <c r="AG12" i="1" l="1"/>
  <c r="Z13" i="1"/>
  <c r="Z14" i="2" s="1"/>
  <c r="BY71" i="1"/>
  <c r="BZ19" i="1"/>
  <c r="BZ18" i="1" s="1"/>
  <c r="CA67" i="1"/>
  <c r="CA66" i="1"/>
  <c r="CA65" i="1"/>
  <c r="CA64" i="1"/>
  <c r="CA63" i="1"/>
  <c r="CA62" i="1"/>
  <c r="CA61" i="1"/>
  <c r="CA60" i="1"/>
  <c r="CA59" i="1"/>
  <c r="CA58" i="1"/>
  <c r="CA57" i="1"/>
  <c r="CA56" i="1"/>
  <c r="CA55" i="1"/>
  <c r="CA54" i="1"/>
  <c r="CA53" i="1"/>
  <c r="CA52" i="1"/>
  <c r="CA51" i="1"/>
  <c r="CA50" i="1"/>
  <c r="CA49" i="1"/>
  <c r="CA48" i="1"/>
  <c r="CA47" i="1"/>
  <c r="CA46" i="1"/>
  <c r="CA45" i="1"/>
  <c r="CA44" i="1"/>
  <c r="CA43" i="1"/>
  <c r="CA42" i="1"/>
  <c r="CA41" i="1"/>
  <c r="CA40" i="1"/>
  <c r="CA39" i="1"/>
  <c r="CA38" i="1"/>
  <c r="CA34" i="1"/>
  <c r="CA33" i="1"/>
  <c r="CA32" i="1"/>
  <c r="CA31" i="1"/>
  <c r="CA30" i="1"/>
  <c r="CA29" i="1"/>
  <c r="CA28" i="1"/>
  <c r="CA27" i="1"/>
  <c r="CA26" i="1"/>
  <c r="CA25" i="1"/>
  <c r="CA24" i="1"/>
  <c r="CA23" i="1"/>
  <c r="CA22" i="1"/>
  <c r="CA21" i="1"/>
  <c r="CA20" i="1"/>
  <c r="BY67" i="1"/>
  <c r="BY66" i="1"/>
  <c r="BY65" i="1"/>
  <c r="BY64" i="1"/>
  <c r="BY63" i="1"/>
  <c r="BY62" i="1"/>
  <c r="BY61" i="1"/>
  <c r="BY60" i="1"/>
  <c r="BY59" i="1"/>
  <c r="BY58" i="1"/>
  <c r="BY57" i="1"/>
  <c r="BY56" i="1"/>
  <c r="BY55" i="1"/>
  <c r="BY54" i="1"/>
  <c r="BY53" i="1"/>
  <c r="BY52" i="1"/>
  <c r="BY51" i="1"/>
  <c r="BY50" i="1"/>
  <c r="BY49" i="1"/>
  <c r="BY48" i="1"/>
  <c r="BY47" i="1"/>
  <c r="BY46" i="1"/>
  <c r="BY45" i="1"/>
  <c r="BY44" i="1"/>
  <c r="BY43" i="1"/>
  <c r="BY42" i="1"/>
  <c r="BY41" i="1"/>
  <c r="BY40" i="1"/>
  <c r="BY39" i="1"/>
  <c r="BY38" i="1"/>
  <c r="BX18" i="1"/>
  <c r="BR68" i="1" s="1"/>
  <c r="AP63" i="2" l="1"/>
  <c r="AP57" i="2"/>
  <c r="AP51" i="2"/>
  <c r="AP45" i="2"/>
  <c r="AP39" i="2"/>
  <c r="AP30" i="2"/>
  <c r="AP24" i="2"/>
  <c r="AP68" i="2"/>
  <c r="AP62" i="2"/>
  <c r="AP56" i="2"/>
  <c r="AP50" i="2"/>
  <c r="AP44" i="2"/>
  <c r="AP35" i="2"/>
  <c r="AP29" i="2"/>
  <c r="AP23" i="2"/>
  <c r="AP67" i="2"/>
  <c r="AP61" i="2"/>
  <c r="AP55" i="2"/>
  <c r="AP49" i="2"/>
  <c r="AP43" i="2"/>
  <c r="AP34" i="2"/>
  <c r="AP28" i="2"/>
  <c r="AP22" i="2"/>
  <c r="AP66" i="2"/>
  <c r="AP60" i="2"/>
  <c r="AP54" i="2"/>
  <c r="AP48" i="2"/>
  <c r="AP42" i="2"/>
  <c r="AP33" i="2"/>
  <c r="AP27" i="2"/>
  <c r="AP21" i="2"/>
  <c r="AP65" i="2"/>
  <c r="AP59" i="2"/>
  <c r="AP53" i="2"/>
  <c r="AP47" i="2"/>
  <c r="AP41" i="2"/>
  <c r="AP32" i="2"/>
  <c r="AP26" i="2"/>
  <c r="AP64" i="2"/>
  <c r="AP58" i="2"/>
  <c r="AP52" i="2"/>
  <c r="AP46" i="2"/>
  <c r="AP40" i="2"/>
  <c r="AP31" i="2"/>
  <c r="AP25" i="2"/>
  <c r="BR35" i="1"/>
  <c r="BR36" i="2" s="1"/>
  <c r="BR69" i="2" s="1"/>
  <c r="CA19" i="1"/>
  <c r="CA18" i="1" s="1"/>
  <c r="Z15" i="1"/>
  <c r="CA69" i="1"/>
  <c r="AZ64" i="2" l="1"/>
  <c r="AZ58" i="2"/>
  <c r="AZ52" i="2"/>
  <c r="AZ46" i="2"/>
  <c r="AZ40" i="2"/>
  <c r="AZ56" i="2"/>
  <c r="AZ55" i="2"/>
  <c r="AZ43" i="2"/>
  <c r="AZ63" i="2"/>
  <c r="AZ57" i="2"/>
  <c r="AZ51" i="2"/>
  <c r="AZ45" i="2"/>
  <c r="AZ68" i="2"/>
  <c r="AZ50" i="2"/>
  <c r="AZ67" i="2"/>
  <c r="AZ49" i="2"/>
  <c r="AZ61" i="2"/>
  <c r="AZ66" i="2"/>
  <c r="AZ60" i="2"/>
  <c r="AZ54" i="2"/>
  <c r="AZ48" i="2"/>
  <c r="AZ42" i="2"/>
  <c r="AZ65" i="2"/>
  <c r="AZ59" i="2"/>
  <c r="AZ53" i="2"/>
  <c r="AZ47" i="2"/>
  <c r="AZ41" i="2"/>
  <c r="AZ62" i="2"/>
  <c r="AZ44" i="2"/>
  <c r="AP15" i="1"/>
  <c r="AP16" i="2" s="1"/>
  <c r="Z16" i="2"/>
  <c r="AZ39" i="2"/>
  <c r="AZ35" i="2"/>
  <c r="AZ29" i="2"/>
  <c r="AZ23" i="2"/>
  <c r="AZ34" i="2"/>
  <c r="AZ28" i="2"/>
  <c r="AZ22" i="2"/>
  <c r="AZ27" i="2"/>
  <c r="AZ33" i="2"/>
  <c r="AZ32" i="2"/>
  <c r="AZ26" i="2"/>
  <c r="AZ31" i="2"/>
  <c r="AZ25" i="2"/>
  <c r="AZ30" i="2"/>
  <c r="AZ24" i="2"/>
  <c r="AZ21" i="2"/>
  <c r="AG13" i="1"/>
  <c r="AG15" i="1" l="1"/>
  <c r="AG16" i="1" s="1"/>
  <c r="AP13" i="1"/>
  <c r="AP14" i="2" s="1"/>
  <c r="AG14" i="2"/>
  <c r="AP12" i="1"/>
  <c r="AG13" i="2"/>
  <c r="AP16" i="1" l="1"/>
  <c r="BH12" i="1" s="1"/>
  <c r="AP13" i="2"/>
  <c r="AZ12" i="1"/>
  <c r="BO12" i="1" s="1"/>
  <c r="AG17" i="2"/>
  <c r="AZ13" i="2" s="1"/>
  <c r="AG16" i="2"/>
  <c r="AP17" i="2" l="1"/>
  <c r="BH13" i="2" s="1"/>
  <c r="BO13" i="2" s="1"/>
</calcChain>
</file>

<file path=xl/comments1.xml><?xml version="1.0" encoding="utf-8"?>
<comments xmlns="http://schemas.openxmlformats.org/spreadsheetml/2006/main">
  <authors>
    <author>panekyo</author>
    <author>Panekyo</author>
  </authors>
  <commentList>
    <comment ref="BG2" authorId="0" shapeId="0">
      <text>
        <r>
          <rPr>
            <b/>
            <sz val="9"/>
            <color indexed="10"/>
            <rFont val="MS P ゴシック"/>
            <family val="3"/>
            <charset val="128"/>
          </rPr>
          <t xml:space="preserve">入力必須
</t>
        </r>
        <r>
          <rPr>
            <b/>
            <sz val="9"/>
            <color indexed="12"/>
            <rFont val="MS P ゴシック"/>
            <family val="3"/>
            <charset val="128"/>
          </rPr>
          <t>インボイス制度の登録番号は数字で13桁です
「Ｔ」は不要です</t>
        </r>
      </text>
    </comment>
    <comment ref="Z4" authorId="1" shapeId="0">
      <text>
        <r>
          <rPr>
            <sz val="9"/>
            <color indexed="81"/>
            <rFont val="ＭＳ Ｐゴシック"/>
            <family val="3"/>
            <charset val="128"/>
          </rPr>
          <t xml:space="preserve">納入先名称（現場直送の場合は現場名）をご記入下さい。現場名が不明確の場合は、空白のままとして下さい。
</t>
        </r>
      </text>
    </comment>
    <comment ref="N5" authorId="0" shapeId="0">
      <text>
        <r>
          <rPr>
            <b/>
            <sz val="9"/>
            <color indexed="81"/>
            <rFont val="MS P ゴシック"/>
            <family val="3"/>
            <charset val="128"/>
          </rPr>
          <t>取引先様の伝票番号（処理番号）を入力して下さい</t>
        </r>
      </text>
    </comment>
    <comment ref="B8" authorId="1" shapeId="0">
      <text>
        <r>
          <rPr>
            <sz val="9"/>
            <color indexed="81"/>
            <rFont val="ＭＳ Ｐゴシック"/>
            <family val="3"/>
            <charset val="128"/>
          </rPr>
          <t xml:space="preserve">選択方法
直送→現場へ直接配送したとき
倉庫→倉庫又は工場などへ配送したとき
</t>
        </r>
        <r>
          <rPr>
            <sz val="9"/>
            <color indexed="10"/>
            <rFont val="ＭＳ Ｐゴシック"/>
            <family val="3"/>
            <charset val="128"/>
          </rPr>
          <t>※不明確な場合は選択しないで下さい</t>
        </r>
      </text>
    </comment>
    <comment ref="BK19" authorId="0" shapeId="0">
      <text>
        <r>
          <rPr>
            <b/>
            <sz val="9"/>
            <color indexed="81"/>
            <rFont val="MS P ゴシック"/>
            <family val="3"/>
            <charset val="128"/>
          </rPr>
          <t>小数点以下四捨五入</t>
        </r>
      </text>
    </comment>
    <comment ref="I32" authorId="0" shapeId="0">
      <text>
        <r>
          <rPr>
            <sz val="9"/>
            <color indexed="81"/>
            <rFont val="MS P ゴシック"/>
            <family val="3"/>
            <charset val="128"/>
          </rPr>
          <t>明細は記載しなければならないが金額は０となる場合には、</t>
        </r>
        <r>
          <rPr>
            <sz val="9"/>
            <color indexed="10"/>
            <rFont val="MS P ゴシック"/>
            <family val="3"/>
            <charset val="128"/>
          </rPr>
          <t xml:space="preserve">単価に０と入力する。
</t>
        </r>
        <r>
          <rPr>
            <sz val="9"/>
            <color indexed="81"/>
            <rFont val="MS P ゴシック"/>
            <family val="3"/>
            <charset val="128"/>
          </rPr>
          <t>単価に０を入れないと「入力不十分」と表示され納品額合計に「明細不十分」と表示されます。</t>
        </r>
      </text>
    </comment>
  </commentList>
</comments>
</file>

<file path=xl/comments2.xml><?xml version="1.0" encoding="utf-8"?>
<comments xmlns="http://schemas.openxmlformats.org/spreadsheetml/2006/main">
  <authors>
    <author>panekyo</author>
    <author>Panekyo</author>
  </authors>
  <commentList>
    <comment ref="BG2" authorId="0" shapeId="0">
      <text>
        <r>
          <rPr>
            <b/>
            <sz val="9"/>
            <color indexed="10"/>
            <rFont val="MS P ゴシック"/>
            <family val="3"/>
            <charset val="128"/>
          </rPr>
          <t xml:space="preserve">入力必須
</t>
        </r>
        <r>
          <rPr>
            <b/>
            <sz val="9"/>
            <color indexed="12"/>
            <rFont val="MS P ゴシック"/>
            <family val="3"/>
            <charset val="128"/>
          </rPr>
          <t>インボイス制度の登録番号は数字で13桁です
「Ｔ」は不要です</t>
        </r>
      </text>
    </comment>
    <comment ref="Z4" authorId="1" shapeId="0">
      <text>
        <r>
          <rPr>
            <sz val="9"/>
            <color indexed="81"/>
            <rFont val="ＭＳ Ｐゴシック"/>
            <family val="3"/>
            <charset val="128"/>
          </rPr>
          <t xml:space="preserve">納入先名称（現場直送の場合は現場名）をご記入下さい。現場名が不明確の場合は、空白のままとして下さい。
</t>
        </r>
      </text>
    </comment>
    <comment ref="N5" authorId="0" shapeId="0">
      <text>
        <r>
          <rPr>
            <b/>
            <sz val="9"/>
            <color indexed="81"/>
            <rFont val="MS P ゴシック"/>
            <family val="3"/>
            <charset val="128"/>
          </rPr>
          <t>取引先様の伝票番号（処理番号）を入力して下さい</t>
        </r>
      </text>
    </comment>
    <comment ref="B8" authorId="1" shapeId="0">
      <text>
        <r>
          <rPr>
            <sz val="9"/>
            <color indexed="81"/>
            <rFont val="ＭＳ Ｐゴシック"/>
            <family val="3"/>
            <charset val="128"/>
          </rPr>
          <t xml:space="preserve">選択方法
直送→現場へ直接配送したとき
倉庫→倉庫又は工場などへ配送したとき
</t>
        </r>
        <r>
          <rPr>
            <sz val="9"/>
            <color indexed="10"/>
            <rFont val="ＭＳ Ｐゴシック"/>
            <family val="3"/>
            <charset val="128"/>
          </rPr>
          <t>※不明確な場合は選択しないで下さい</t>
        </r>
      </text>
    </comment>
    <comment ref="I8" authorId="0" shapeId="0">
      <text>
        <r>
          <rPr>
            <sz val="8"/>
            <color indexed="12"/>
            <rFont val="MS P ゴシック"/>
            <family val="3"/>
            <charset val="128"/>
          </rPr>
          <t>工事コードが解る場合は入力して下さい。</t>
        </r>
      </text>
    </comment>
    <comment ref="BK19" authorId="0" shapeId="0">
      <text>
        <r>
          <rPr>
            <sz val="8"/>
            <color indexed="12"/>
            <rFont val="MS P ゴシック"/>
            <family val="3"/>
            <charset val="128"/>
          </rPr>
          <t>整数標記
小数点以下四捨五入</t>
        </r>
      </text>
    </comment>
  </commentList>
</comments>
</file>

<file path=xl/sharedStrings.xml><?xml version="1.0" encoding="utf-8"?>
<sst xmlns="http://schemas.openxmlformats.org/spreadsheetml/2006/main" count="194" uniqueCount="77">
  <si>
    <t>登録番号</t>
    <rPh sb="0" eb="2">
      <t>トウロク</t>
    </rPh>
    <rPh sb="2" eb="4">
      <t>バンゴウ</t>
    </rPh>
    <phoneticPr fontId="3"/>
  </si>
  <si>
    <t>納品日</t>
    <rPh sb="0" eb="2">
      <t>ノウヒン</t>
    </rPh>
    <rPh sb="2" eb="3">
      <t>ビ</t>
    </rPh>
    <phoneticPr fontId="3"/>
  </si>
  <si>
    <t>組合使用欄</t>
    <rPh sb="0" eb="2">
      <t>クミアイ</t>
    </rPh>
    <rPh sb="2" eb="5">
      <t>シヨウラン</t>
    </rPh>
    <phoneticPr fontId="3"/>
  </si>
  <si>
    <t>送り先名</t>
    <rPh sb="0" eb="1">
      <t>オク</t>
    </rPh>
    <rPh sb="2" eb="3">
      <t>サキ</t>
    </rPh>
    <rPh sb="3" eb="4">
      <t>メイ</t>
    </rPh>
    <phoneticPr fontId="5"/>
  </si>
  <si>
    <t>規 格 ・ サ イ ズ</t>
    <rPh sb="0" eb="1">
      <t>タダシ</t>
    </rPh>
    <rPh sb="2" eb="3">
      <t>カク</t>
    </rPh>
    <phoneticPr fontId="5"/>
  </si>
  <si>
    <t>数　　量</t>
    <phoneticPr fontId="3"/>
  </si>
  <si>
    <t>単位</t>
    <rPh sb="0" eb="2">
      <t>タンイ</t>
    </rPh>
    <phoneticPr fontId="5"/>
  </si>
  <si>
    <t>税率</t>
    <rPh sb="0" eb="2">
      <t>ゼイリツ</t>
    </rPh>
    <phoneticPr fontId="3"/>
  </si>
  <si>
    <t>金額（税抜）</t>
    <rPh sb="0" eb="1">
      <t>キン</t>
    </rPh>
    <rPh sb="1" eb="2">
      <t>ガク</t>
    </rPh>
    <rPh sb="3" eb="4">
      <t>ゼイ</t>
    </rPh>
    <rPh sb="4" eb="5">
      <t>ヌキ</t>
    </rPh>
    <phoneticPr fontId="5"/>
  </si>
  <si>
    <t>得意先CD</t>
    <rPh sb="0" eb="2">
      <t>トクイ</t>
    </rPh>
    <rPh sb="2" eb="3">
      <t>サキ</t>
    </rPh>
    <phoneticPr fontId="3"/>
  </si>
  <si>
    <t>工事CD</t>
    <rPh sb="0" eb="2">
      <t>コウジ</t>
    </rPh>
    <phoneticPr fontId="5"/>
  </si>
  <si>
    <t>印</t>
    <rPh sb="0" eb="1">
      <t>イン</t>
    </rPh>
    <phoneticPr fontId="3"/>
  </si>
  <si>
    <t>消費税額</t>
    <rPh sb="0" eb="3">
      <t>ショウヒゼイ</t>
    </rPh>
    <rPh sb="3" eb="4">
      <t>ガク</t>
    </rPh>
    <phoneticPr fontId="3"/>
  </si>
  <si>
    <t>納品合計</t>
    <rPh sb="0" eb="2">
      <t>ノウヒン</t>
    </rPh>
    <rPh sb="2" eb="4">
      <t>ゴウケイ</t>
    </rPh>
    <phoneticPr fontId="3"/>
  </si>
  <si>
    <t>伝票番号</t>
    <rPh sb="0" eb="2">
      <t>デンピョウ</t>
    </rPh>
    <rPh sb="2" eb="4">
      <t>バンゴウ</t>
    </rPh>
    <phoneticPr fontId="3"/>
  </si>
  <si>
    <t xml:space="preserve"> 会社名</t>
    <rPh sb="1" eb="3">
      <t>カイシャ</t>
    </rPh>
    <phoneticPr fontId="3"/>
  </si>
  <si>
    <t>当月請求（納品）金額　税別情報</t>
    <phoneticPr fontId="3"/>
  </si>
  <si>
    <t>納品金額</t>
    <rPh sb="0" eb="2">
      <t>ノウヒン</t>
    </rPh>
    <rPh sb="2" eb="4">
      <t>キンガク</t>
    </rPh>
    <phoneticPr fontId="3"/>
  </si>
  <si>
    <t>消費税</t>
    <rPh sb="0" eb="3">
      <t>ショウヒゼイ</t>
    </rPh>
    <phoneticPr fontId="3"/>
  </si>
  <si>
    <t>合計</t>
    <rPh sb="0" eb="2">
      <t>ゴウケイ</t>
    </rPh>
    <phoneticPr fontId="3"/>
  </si>
  <si>
    <t>取引先使用欄　備考</t>
    <rPh sb="0" eb="3">
      <t>トリヒキサキ</t>
    </rPh>
    <rPh sb="3" eb="5">
      <t>シヨウ</t>
    </rPh>
    <rPh sb="5" eb="6">
      <t>ラン</t>
    </rPh>
    <rPh sb="7" eb="9">
      <t>ビコウ</t>
    </rPh>
    <phoneticPr fontId="3"/>
  </si>
  <si>
    <t>納品明細２</t>
    <rPh sb="0" eb="2">
      <t>ノウヒン</t>
    </rPh>
    <rPh sb="2" eb="4">
      <t>メイサイ</t>
    </rPh>
    <phoneticPr fontId="3"/>
  </si>
  <si>
    <t>No</t>
    <phoneticPr fontId="3"/>
  </si>
  <si>
    <t>納品書番号</t>
    <rPh sb="0" eb="3">
      <t>ノウヒンショ</t>
    </rPh>
    <rPh sb="3" eb="5">
      <t>バンゴウ</t>
    </rPh>
    <phoneticPr fontId="3"/>
  </si>
  <si>
    <t>品 　名</t>
    <rPh sb="0" eb="1">
      <t>シナ</t>
    </rPh>
    <rPh sb="3" eb="4">
      <t>メイ</t>
    </rPh>
    <phoneticPr fontId="5"/>
  </si>
  <si>
    <t>品目コード</t>
    <rPh sb="0" eb="2">
      <t>ヒンモク</t>
    </rPh>
    <phoneticPr fontId="3"/>
  </si>
  <si>
    <t>→消費税率の算出</t>
    <rPh sb="1" eb="4">
      <t>ショウヒゼイ</t>
    </rPh>
    <rPh sb="4" eb="5">
      <t>リツ</t>
    </rPh>
    <rPh sb="6" eb="8">
      <t>サンシュツ</t>
    </rPh>
    <phoneticPr fontId="3"/>
  </si>
  <si>
    <t>※太枠欄（うすい緑の網掛）は、パネ協が使用するスペースです。</t>
    <rPh sb="1" eb="3">
      <t>フトワク</t>
    </rPh>
    <rPh sb="3" eb="4">
      <t>ラン</t>
    </rPh>
    <rPh sb="8" eb="9">
      <t>ミドリ</t>
    </rPh>
    <rPh sb="10" eb="12">
      <t>アミガケ</t>
    </rPh>
    <rPh sb="17" eb="18">
      <t>キョウ</t>
    </rPh>
    <rPh sb="19" eb="21">
      <t>シヨウ</t>
    </rPh>
    <phoneticPr fontId="3"/>
  </si>
  <si>
    <t>数量端数処理</t>
    <rPh sb="0" eb="2">
      <t>スウリョウ</t>
    </rPh>
    <rPh sb="2" eb="4">
      <t>ハスウ</t>
    </rPh>
    <rPh sb="4" eb="6">
      <t>ショリ</t>
    </rPh>
    <phoneticPr fontId="3"/>
  </si>
  <si>
    <t>単価端数処理</t>
    <rPh sb="0" eb="2">
      <t>タンカ</t>
    </rPh>
    <rPh sb="2" eb="6">
      <t>ハスウショリ</t>
    </rPh>
    <phoneticPr fontId="3"/>
  </si>
  <si>
    <t>納　品　書</t>
    <rPh sb="0" eb="1">
      <t>オサム</t>
    </rPh>
    <rPh sb="2" eb="3">
      <t>シナ</t>
    </rPh>
    <rPh sb="4" eb="5">
      <t>ショ</t>
    </rPh>
    <phoneticPr fontId="5"/>
  </si>
  <si>
    <t>納品額合計(税込)</t>
    <rPh sb="0" eb="2">
      <t>ノウヒン</t>
    </rPh>
    <rPh sb="2" eb="3">
      <t>ガク</t>
    </rPh>
    <rPh sb="3" eb="5">
      <t>ゴウケイ</t>
    </rPh>
    <rPh sb="6" eb="8">
      <t>ゼイコ</t>
    </rPh>
    <phoneticPr fontId="3"/>
  </si>
  <si>
    <t>当月納品金額　税別情報</t>
    <phoneticPr fontId="3"/>
  </si>
  <si>
    <t>記事欄（現場直送の場合は、正式工事名称を記入下さい）</t>
    <rPh sb="0" eb="3">
      <t>キジラン</t>
    </rPh>
    <rPh sb="4" eb="6">
      <t>ゲンバ</t>
    </rPh>
    <rPh sb="6" eb="8">
      <t>チョクソウ</t>
    </rPh>
    <rPh sb="9" eb="11">
      <t>バアイ</t>
    </rPh>
    <rPh sb="13" eb="15">
      <t>セイシキ</t>
    </rPh>
    <rPh sb="15" eb="19">
      <t>コウジメイショウ</t>
    </rPh>
    <rPh sb="20" eb="22">
      <t>キニュウ</t>
    </rPh>
    <rPh sb="22" eb="23">
      <t>クダ</t>
    </rPh>
    <phoneticPr fontId="3"/>
  </si>
  <si>
    <t>組合使用欄</t>
    <phoneticPr fontId="3"/>
  </si>
  <si>
    <t>配送場所</t>
    <rPh sb="0" eb="2">
      <t>ハイソウ</t>
    </rPh>
    <rPh sb="2" eb="4">
      <t>バショ</t>
    </rPh>
    <phoneticPr fontId="3"/>
  </si>
  <si>
    <t>単 価</t>
    <rPh sb="0" eb="1">
      <t>タン</t>
    </rPh>
    <rPh sb="2" eb="3">
      <t>アタイ</t>
    </rPh>
    <phoneticPr fontId="5"/>
  </si>
  <si>
    <t>数　量</t>
    <phoneticPr fontId="3"/>
  </si>
  <si>
    <t xml:space="preserve"> 住  所</t>
    <rPh sb="1" eb="2">
      <t>ジュウ</t>
    </rPh>
    <rPh sb="4" eb="5">
      <t>ショ</t>
    </rPh>
    <phoneticPr fontId="3"/>
  </si>
  <si>
    <t>納　品　書　（控）</t>
    <rPh sb="0" eb="1">
      <t>オサム</t>
    </rPh>
    <rPh sb="2" eb="3">
      <t>シナ</t>
    </rPh>
    <rPh sb="4" eb="5">
      <t>ショ</t>
    </rPh>
    <rPh sb="7" eb="8">
      <t>ヒカ</t>
    </rPh>
    <phoneticPr fontId="5"/>
  </si>
  <si>
    <t>→金額欄の合計</t>
    <rPh sb="1" eb="3">
      <t>キンガク</t>
    </rPh>
    <rPh sb="3" eb="4">
      <t>ラン</t>
    </rPh>
    <rPh sb="5" eb="7">
      <t>ゴウケイ</t>
    </rPh>
    <phoneticPr fontId="3"/>
  </si>
  <si>
    <t>納品明細 ２</t>
    <rPh sb="0" eb="2">
      <t>ノウヒン</t>
    </rPh>
    <rPh sb="2" eb="4">
      <t>メイサイ</t>
    </rPh>
    <phoneticPr fontId="3"/>
  </si>
  <si>
    <t>住  所</t>
    <rPh sb="0" eb="1">
      <t>ジュウ</t>
    </rPh>
    <rPh sb="3" eb="4">
      <t>ショ</t>
    </rPh>
    <phoneticPr fontId="3"/>
  </si>
  <si>
    <t>会社名</t>
    <rPh sb="0" eb="2">
      <t>カイシャ</t>
    </rPh>
    <phoneticPr fontId="3"/>
  </si>
  <si>
    <t>受発注No.</t>
  </si>
  <si>
    <t>式</t>
    <rPh sb="0" eb="1">
      <t>シキ</t>
    </rPh>
    <phoneticPr fontId="3"/>
  </si>
  <si>
    <t>仕入先CD</t>
    <rPh sb="0" eb="3">
      <t>シイレサキ</t>
    </rPh>
    <phoneticPr fontId="3"/>
  </si>
  <si>
    <t xml:space="preserve">  日本住宅パネル工業協同組合 御中  </t>
    <rPh sb="2" eb="4">
      <t>ニホン</t>
    </rPh>
    <rPh sb="4" eb="6">
      <t>ジュウタク</t>
    </rPh>
    <rPh sb="9" eb="11">
      <t>コウギョウ</t>
    </rPh>
    <rPh sb="11" eb="13">
      <t>キョウドウ</t>
    </rPh>
    <rPh sb="13" eb="15">
      <t>クミアイ</t>
    </rPh>
    <rPh sb="16" eb="18">
      <t>オンチュウ</t>
    </rPh>
    <phoneticPr fontId="5"/>
  </si>
  <si>
    <t xml:space="preserve">   日本住宅パネル工業協同組合  御中  </t>
    <rPh sb="3" eb="5">
      <t>ニホン</t>
    </rPh>
    <rPh sb="5" eb="7">
      <t>ジュウタク</t>
    </rPh>
    <rPh sb="10" eb="12">
      <t>コウギョウ</t>
    </rPh>
    <rPh sb="12" eb="14">
      <t>キョウドウ</t>
    </rPh>
    <rPh sb="14" eb="16">
      <t>クミアイ</t>
    </rPh>
    <rPh sb="18" eb="20">
      <t>オンチュウ</t>
    </rPh>
    <phoneticPr fontId="5"/>
  </si>
  <si>
    <t>納品企業情報</t>
    <rPh sb="0" eb="2">
      <t>ノウヒン</t>
    </rPh>
    <rPh sb="2" eb="4">
      <t>キギョウ</t>
    </rPh>
    <rPh sb="4" eb="6">
      <t>ジョウホウ</t>
    </rPh>
    <phoneticPr fontId="3"/>
  </si>
  <si>
    <t>現場名：〇〇新築工事　又は　倉庫名：▲▲㈱□□工場倉庫 〇□△</t>
    <phoneticPr fontId="3"/>
  </si>
  <si>
    <t>立替運賃</t>
    <rPh sb="0" eb="2">
      <t>タテカエ</t>
    </rPh>
    <rPh sb="2" eb="4">
      <t>ウンチン</t>
    </rPh>
    <phoneticPr fontId="3"/>
  </si>
  <si>
    <t>数量</t>
    <rPh sb="0" eb="2">
      <t>スウリョウ</t>
    </rPh>
    <phoneticPr fontId="3"/>
  </si>
  <si>
    <t>単価</t>
    <rPh sb="0" eb="2">
      <t>タンカ</t>
    </rPh>
    <phoneticPr fontId="3"/>
  </si>
  <si>
    <t>パーチ</t>
    <phoneticPr fontId="3"/>
  </si>
  <si>
    <t>木材</t>
    <rPh sb="0" eb="2">
      <t>モクザイ</t>
    </rPh>
    <phoneticPr fontId="3"/>
  </si>
  <si>
    <t>原木</t>
    <rPh sb="0" eb="2">
      <t>ゲンボク</t>
    </rPh>
    <phoneticPr fontId="3"/>
  </si>
  <si>
    <t>支脚</t>
    <rPh sb="0" eb="2">
      <t>シキャク</t>
    </rPh>
    <phoneticPr fontId="3"/>
  </si>
  <si>
    <t>運賃</t>
    <rPh sb="0" eb="2">
      <t>ウンチン</t>
    </rPh>
    <phoneticPr fontId="3"/>
  </si>
  <si>
    <t>㎥</t>
    <phoneticPr fontId="3"/>
  </si>
  <si>
    <t>本</t>
    <rPh sb="0" eb="1">
      <t>ホン</t>
    </rPh>
    <phoneticPr fontId="3"/>
  </si>
  <si>
    <t>株式会社　〇〇建材　▲事業部</t>
    <rPh sb="0" eb="4">
      <t>カブシキカイシャ</t>
    </rPh>
    <rPh sb="7" eb="9">
      <t>ケンザイ</t>
    </rPh>
    <rPh sb="11" eb="14">
      <t>ジギョウブ</t>
    </rPh>
    <phoneticPr fontId="3"/>
  </si>
  <si>
    <t>ｶ)ﾏﾙﾏﾙｹﾝｻﾞｲ ｻﾝｶｸｼﾞｷﾞｮｳｳﾌﾞ</t>
    <phoneticPr fontId="3"/>
  </si>
  <si>
    <t>東京都文京区〇〇</t>
    <rPh sb="0" eb="3">
      <t>トウキョウト</t>
    </rPh>
    <rPh sb="3" eb="6">
      <t>ブンキョウク</t>
    </rPh>
    <phoneticPr fontId="3"/>
  </si>
  <si>
    <t>印不要</t>
    <rPh sb="0" eb="1">
      <t>イン</t>
    </rPh>
    <rPh sb="1" eb="3">
      <t>フヨウ</t>
    </rPh>
    <phoneticPr fontId="3"/>
  </si>
  <si>
    <t>出精値引</t>
    <rPh sb="0" eb="2">
      <t>シュッセイ</t>
    </rPh>
    <rPh sb="2" eb="4">
      <t>ネビ</t>
    </rPh>
    <phoneticPr fontId="3"/>
  </si>
  <si>
    <t>ラワン合板F4☆</t>
    <phoneticPr fontId="3"/>
  </si>
  <si>
    <t>T1　9.0×3×6</t>
    <phoneticPr fontId="3"/>
  </si>
  <si>
    <t>防虫合板F4☆</t>
    <rPh sb="0" eb="2">
      <t>ボウチュウ</t>
    </rPh>
    <phoneticPr fontId="3"/>
  </si>
  <si>
    <t>T2　台板　9.5×3×6</t>
    <rPh sb="3" eb="4">
      <t>ダイ</t>
    </rPh>
    <rPh sb="4" eb="5">
      <t>イタ</t>
    </rPh>
    <phoneticPr fontId="3"/>
  </si>
  <si>
    <t>製材　ホワイトウッド</t>
    <rPh sb="0" eb="2">
      <t>セイザイ</t>
    </rPh>
    <phoneticPr fontId="3"/>
  </si>
  <si>
    <t>立</t>
    <rPh sb="0" eb="1">
      <t>リュウ</t>
    </rPh>
    <phoneticPr fontId="3"/>
  </si>
  <si>
    <t>製材　国産材杉</t>
    <rPh sb="0" eb="2">
      <t>セイザイ</t>
    </rPh>
    <rPh sb="3" eb="5">
      <t>コクサン</t>
    </rPh>
    <rPh sb="5" eb="6">
      <t>ザイ</t>
    </rPh>
    <rPh sb="6" eb="7">
      <t>スギ</t>
    </rPh>
    <phoneticPr fontId="3"/>
  </si>
  <si>
    <t>I-V　MIX</t>
    <phoneticPr fontId="3"/>
  </si>
  <si>
    <t>枚</t>
    <rPh sb="0" eb="1">
      <t>マイ</t>
    </rPh>
    <phoneticPr fontId="3"/>
  </si>
  <si>
    <t>シナ合板</t>
    <rPh sb="2" eb="4">
      <t>ゴウハン</t>
    </rPh>
    <phoneticPr fontId="3"/>
  </si>
  <si>
    <t>仕入先CD</t>
  </si>
</sst>
</file>

<file path=xl/styles.xml><?xml version="1.0" encoding="utf-8"?>
<styleSheet xmlns="http://schemas.openxmlformats.org/spreadsheetml/2006/main" xmlns:mc="http://schemas.openxmlformats.org/markup-compatibility/2006" xmlns:x14ac="http://schemas.microsoft.com/office/spreadsheetml/2009/9/ac" mc:Ignorable="x14ac">
  <numFmts count="20">
    <numFmt numFmtId="176" formatCode="yy&quot;年&quot;mm&quot;月&quot;dd&quot;日&quot;"/>
    <numFmt numFmtId="177" formatCode="[=0]&quot;&quot;;00000000"/>
    <numFmt numFmtId="178" formatCode="[=0]&quot;&quot;;0000\-000"/>
    <numFmt numFmtId="179" formatCode="#,##0.0000;[Red]\-#,##0.0000;"/>
    <numFmt numFmtId="180" formatCode="#,##0.00;[Red]\-#,##0.00;"/>
    <numFmt numFmtId="181" formatCode="#,##0;[Red]\-#,##0;"/>
    <numFmt numFmtId="182" formatCode="#,##0;[Red]\▲#,##0"/>
    <numFmt numFmtId="183" formatCode="General\%&quot;対&quot;&quot;象&quot;"/>
    <numFmt numFmtId="184" formatCode="General\%"/>
    <numFmt numFmtId="185" formatCode="yyyy&quot;年&quot;mm&quot;月&quot;dd&quot;日&quot;"/>
    <numFmt numFmtId="186" formatCode="00_ "/>
    <numFmt numFmtId="187" formatCode="0000_ "/>
    <numFmt numFmtId="188" formatCode="\T\ 0\-0000\-0000\-0000"/>
    <numFmt numFmtId="189" formatCode="#,##0.0;[Red]\▲#,##0.0"/>
    <numFmt numFmtId="190" formatCode="#,##0.00;[Red]\▲#,##0.00"/>
    <numFmt numFmtId="191" formatCode="#,##0.000;[Red]\▲#,##0.000"/>
    <numFmt numFmtId="192" formatCode="#,##0.00000;[Red]\▲#,##0.00000"/>
    <numFmt numFmtId="193" formatCode="#,##0;[Red]\▲#,##0;"/>
    <numFmt numFmtId="194" formatCode="&quot;〒&quot;\ 000\-0000"/>
    <numFmt numFmtId="195" formatCode="00000000"/>
  </numFmts>
  <fonts count="57">
    <font>
      <sz val="11"/>
      <color theme="1"/>
      <name val="ＭＳ ゴシック"/>
      <family val="2"/>
      <charset val="128"/>
    </font>
    <font>
      <sz val="11"/>
      <color theme="1"/>
      <name val="ＭＳ ゴシック"/>
      <family val="2"/>
      <charset val="128"/>
    </font>
    <font>
      <sz val="10"/>
      <name val="ＭＳ Ｐ明朝"/>
      <family val="1"/>
      <charset val="128"/>
    </font>
    <font>
      <sz val="6"/>
      <name val="ＭＳ ゴシック"/>
      <family val="2"/>
      <charset val="128"/>
    </font>
    <font>
      <b/>
      <sz val="10.5"/>
      <name val="ＭＳ Ｐ明朝"/>
      <family val="1"/>
      <charset val="128"/>
    </font>
    <font>
      <sz val="6"/>
      <name val="ＭＳ Ｐゴシック"/>
      <family val="3"/>
      <charset val="128"/>
    </font>
    <font>
      <b/>
      <sz val="12"/>
      <name val="ＭＳ Ｐ明朝"/>
      <family val="1"/>
      <charset val="128"/>
    </font>
    <font>
      <sz val="9"/>
      <name val="ＭＳ Ｐ明朝"/>
      <family val="1"/>
      <charset val="128"/>
    </font>
    <font>
      <b/>
      <sz val="10"/>
      <name val="ＭＳ Ｐ明朝"/>
      <family val="1"/>
      <charset val="128"/>
    </font>
    <font>
      <sz val="11"/>
      <name val="ＭＳ Ｐ明朝"/>
      <family val="1"/>
      <charset val="128"/>
    </font>
    <font>
      <sz val="9"/>
      <color indexed="81"/>
      <name val="ＭＳ Ｐゴシック"/>
      <family val="3"/>
      <charset val="128"/>
    </font>
    <font>
      <b/>
      <sz val="11"/>
      <name val="ＭＳ Ｐ明朝"/>
      <family val="1"/>
      <charset val="128"/>
    </font>
    <font>
      <sz val="11"/>
      <color theme="1"/>
      <name val="ＭＳ Ｐゴシック"/>
      <family val="3"/>
      <charset val="128"/>
    </font>
    <font>
      <sz val="10"/>
      <color rgb="FF000000"/>
      <name val="ＭＳ Ｐゴシック"/>
      <family val="3"/>
      <charset val="128"/>
    </font>
    <font>
      <sz val="11"/>
      <color rgb="FF000000"/>
      <name val="ＭＳ Ｐゴシック"/>
      <family val="3"/>
      <charset val="128"/>
    </font>
    <font>
      <sz val="10"/>
      <color theme="1"/>
      <name val="ＭＳ Ｐゴシック"/>
      <family val="3"/>
      <charset val="128"/>
    </font>
    <font>
      <sz val="10"/>
      <color theme="0" tint="-0.14999847407452621"/>
      <name val="ＭＳ Ｐゴシック"/>
      <family val="3"/>
      <charset val="128"/>
    </font>
    <font>
      <b/>
      <sz val="14"/>
      <color rgb="FF000000"/>
      <name val="ＭＳ Ｐゴシック"/>
      <family val="3"/>
      <charset val="128"/>
    </font>
    <font>
      <b/>
      <sz val="12"/>
      <color rgb="FF000000"/>
      <name val="ＭＳ Ｐゴシック"/>
      <family val="3"/>
      <charset val="128"/>
    </font>
    <font>
      <b/>
      <sz val="10"/>
      <color rgb="FF000000"/>
      <name val="ＭＳ Ｐゴシック"/>
      <family val="3"/>
      <charset val="128"/>
    </font>
    <font>
      <b/>
      <sz val="9"/>
      <color indexed="10"/>
      <name val="MS P ゴシック"/>
      <family val="3"/>
      <charset val="128"/>
    </font>
    <font>
      <b/>
      <sz val="16"/>
      <name val="ＭＳ Ｐ明朝"/>
      <family val="1"/>
      <charset val="128"/>
    </font>
    <font>
      <sz val="14"/>
      <color rgb="FF000000"/>
      <name val="ＭＳ Ｐゴシック"/>
      <family val="3"/>
      <charset val="128"/>
    </font>
    <font>
      <sz val="10"/>
      <color rgb="FF000000"/>
      <name val="ＭＳ Ｐ明朝"/>
      <family val="1"/>
      <charset val="128"/>
    </font>
    <font>
      <sz val="10"/>
      <name val="ＭＳ Ｐゴシック"/>
      <family val="3"/>
      <charset val="128"/>
    </font>
    <font>
      <b/>
      <sz val="11"/>
      <name val="ＭＳ Ｐゴシック"/>
      <family val="3"/>
      <charset val="128"/>
    </font>
    <font>
      <b/>
      <sz val="10"/>
      <color theme="1"/>
      <name val="ＭＳ Ｐゴシック"/>
      <family val="3"/>
      <charset val="128"/>
    </font>
    <font>
      <sz val="9"/>
      <color rgb="FFFF0000"/>
      <name val="ＭＳ Ｐ明朝"/>
      <family val="1"/>
      <charset val="128"/>
    </font>
    <font>
      <b/>
      <sz val="18"/>
      <name val="ＭＳ Ｐ明朝"/>
      <family val="1"/>
      <charset val="128"/>
    </font>
    <font>
      <sz val="9"/>
      <color indexed="10"/>
      <name val="ＭＳ Ｐゴシック"/>
      <family val="3"/>
      <charset val="128"/>
    </font>
    <font>
      <sz val="9.5"/>
      <name val="ＭＳ Ｐ明朝"/>
      <family val="1"/>
      <charset val="128"/>
    </font>
    <font>
      <sz val="10"/>
      <color rgb="FF000000"/>
      <name val="ＭＳ 明朝"/>
      <family val="1"/>
      <charset val="128"/>
    </font>
    <font>
      <b/>
      <sz val="9"/>
      <color indexed="12"/>
      <name val="MS P ゴシック"/>
      <family val="3"/>
      <charset val="128"/>
    </font>
    <font>
      <b/>
      <sz val="10"/>
      <color theme="1"/>
      <name val="ＭＳ ゴシック"/>
      <family val="3"/>
      <charset val="128"/>
    </font>
    <font>
      <b/>
      <sz val="9"/>
      <color indexed="81"/>
      <name val="MS P ゴシック"/>
      <family val="3"/>
      <charset val="128"/>
    </font>
    <font>
      <sz val="10.5"/>
      <name val="ＭＳ Ｐ明朝"/>
      <family val="1"/>
      <charset val="128"/>
    </font>
    <font>
      <b/>
      <u/>
      <sz val="12"/>
      <name val="ＭＳ Ｐ明朝"/>
      <family val="1"/>
      <charset val="128"/>
    </font>
    <font>
      <sz val="10"/>
      <color theme="1"/>
      <name val="ＭＳ ゴシック"/>
      <family val="2"/>
      <charset val="128"/>
    </font>
    <font>
      <sz val="10"/>
      <color theme="1"/>
      <name val="ＭＳ ゴシック"/>
      <family val="3"/>
      <charset val="128"/>
    </font>
    <font>
      <sz val="9"/>
      <color theme="1"/>
      <name val="ＭＳ ゴシック"/>
      <family val="3"/>
      <charset val="128"/>
    </font>
    <font>
      <sz val="9"/>
      <color theme="1"/>
      <name val="ＭＳ ゴシック"/>
      <family val="2"/>
      <charset val="128"/>
    </font>
    <font>
      <b/>
      <sz val="14"/>
      <color theme="1"/>
      <name val="ＭＳ Ｐゴシック"/>
      <family val="3"/>
      <charset val="128"/>
    </font>
    <font>
      <b/>
      <sz val="16"/>
      <name val="ＭＳ Ｐゴシック"/>
      <family val="3"/>
      <charset val="128"/>
    </font>
    <font>
      <b/>
      <sz val="18"/>
      <name val="ＭＳ Ｐゴシック"/>
      <family val="3"/>
      <charset val="128"/>
    </font>
    <font>
      <b/>
      <u/>
      <sz val="12"/>
      <name val="ＭＳ Ｐゴシック"/>
      <family val="3"/>
      <charset val="128"/>
    </font>
    <font>
      <b/>
      <sz val="10.5"/>
      <name val="ＭＳ Ｐゴシック"/>
      <family val="3"/>
      <charset val="128"/>
    </font>
    <font>
      <sz val="10.5"/>
      <name val="ＭＳ Ｐゴシック"/>
      <family val="3"/>
      <charset val="128"/>
    </font>
    <font>
      <b/>
      <sz val="12"/>
      <name val="ＭＳ Ｐゴシック"/>
      <family val="3"/>
      <charset val="128"/>
    </font>
    <font>
      <b/>
      <sz val="10"/>
      <name val="ＭＳ Ｐゴシック"/>
      <family val="3"/>
      <charset val="128"/>
    </font>
    <font>
      <b/>
      <sz val="10"/>
      <color theme="0"/>
      <name val="ＭＳ Ｐゴシック"/>
      <family val="3"/>
      <charset val="128"/>
    </font>
    <font>
      <b/>
      <sz val="9"/>
      <color rgb="FFFF0000"/>
      <name val="ＭＳ Ｐゴシック"/>
      <family val="3"/>
      <charset val="128"/>
    </font>
    <font>
      <sz val="11"/>
      <name val="ＭＳ Ｐゴシック"/>
      <family val="3"/>
      <charset val="128"/>
    </font>
    <font>
      <sz val="9.5"/>
      <name val="ＭＳ Ｐゴシック"/>
      <family val="3"/>
      <charset val="128"/>
    </font>
    <font>
      <sz val="9"/>
      <color indexed="81"/>
      <name val="MS P ゴシック"/>
      <family val="3"/>
      <charset val="128"/>
    </font>
    <font>
      <sz val="9"/>
      <color indexed="10"/>
      <name val="MS P ゴシック"/>
      <family val="3"/>
      <charset val="128"/>
    </font>
    <font>
      <sz val="11"/>
      <color rgb="FF000000"/>
      <name val="ＭＳ ゴシック"/>
      <family val="3"/>
      <charset val="128"/>
    </font>
    <font>
      <sz val="8"/>
      <color indexed="12"/>
      <name val="MS P ゴシック"/>
      <family val="3"/>
      <charset val="128"/>
    </font>
  </fonts>
  <fills count="12">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FFC000"/>
        <bgColor indexed="64"/>
      </patternFill>
    </fill>
    <fill>
      <patternFill patternType="solid">
        <fgColor theme="0"/>
        <bgColor rgb="FF000000"/>
      </patternFill>
    </fill>
    <fill>
      <patternFill patternType="lightGray">
        <fgColor theme="9" tint="0.39994506668294322"/>
        <bgColor theme="0"/>
      </patternFill>
    </fill>
    <fill>
      <patternFill patternType="solid">
        <fgColor theme="7" tint="0.79998168889431442"/>
        <bgColor indexed="64"/>
      </patternFill>
    </fill>
    <fill>
      <patternFill patternType="lightGray">
        <fgColor theme="9" tint="0.39994506668294322"/>
        <bgColor indexed="65"/>
      </patternFill>
    </fill>
    <fill>
      <patternFill patternType="solid">
        <fgColor rgb="FF92D050"/>
        <bgColor indexed="64"/>
      </patternFill>
    </fill>
    <fill>
      <patternFill patternType="solid">
        <fgColor rgb="FFD2EF9F"/>
        <bgColor indexed="64"/>
      </patternFill>
    </fill>
    <fill>
      <patternFill patternType="lightGray">
        <fgColor theme="9" tint="0.39994506668294322"/>
        <bgColor rgb="FFD2EF9F"/>
      </patternFill>
    </fill>
  </fills>
  <borders count="176">
    <border>
      <left/>
      <right/>
      <top/>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ck">
        <color indexed="64"/>
      </left>
      <right/>
      <top style="hair">
        <color indexed="64"/>
      </top>
      <bottom style="hair">
        <color indexed="64"/>
      </bottom>
      <diagonal/>
    </border>
    <border>
      <left/>
      <right style="thick">
        <color indexed="64"/>
      </right>
      <top style="hair">
        <color indexed="64"/>
      </top>
      <bottom style="hair">
        <color indexed="64"/>
      </bottom>
      <diagonal/>
    </border>
    <border>
      <left style="thick">
        <color indexed="64"/>
      </left>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top/>
      <bottom style="hair">
        <color indexed="64"/>
      </bottom>
      <diagonal/>
    </border>
    <border>
      <left/>
      <right style="thick">
        <color indexed="64"/>
      </right>
      <top/>
      <bottom style="hair">
        <color indexed="64"/>
      </bottom>
      <diagonal/>
    </border>
    <border>
      <left/>
      <right style="medium">
        <color indexed="64"/>
      </right>
      <top/>
      <bottom style="hair">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thick">
        <color indexed="64"/>
      </left>
      <right/>
      <top style="thin">
        <color indexed="64"/>
      </top>
      <bottom/>
      <diagonal/>
    </border>
    <border>
      <left/>
      <right style="thin">
        <color indexed="64"/>
      </right>
      <top/>
      <bottom style="thick">
        <color indexed="64"/>
      </bottom>
      <diagonal/>
    </border>
    <border>
      <left style="thin">
        <color indexed="64"/>
      </left>
      <right/>
      <top/>
      <bottom style="thick">
        <color indexed="64"/>
      </bottom>
      <diagonal/>
    </border>
    <border>
      <left/>
      <right/>
      <top style="medium">
        <color indexed="64"/>
      </top>
      <bottom style="medium">
        <color theme="2" tint="-0.749961851863155"/>
      </bottom>
      <diagonal/>
    </border>
    <border>
      <left/>
      <right style="thin">
        <color indexed="64"/>
      </right>
      <top style="medium">
        <color indexed="64"/>
      </top>
      <bottom style="medium">
        <color theme="2" tint="-0.749961851863155"/>
      </bottom>
      <diagonal/>
    </border>
    <border>
      <left style="thin">
        <color indexed="64"/>
      </left>
      <right/>
      <top style="medium">
        <color indexed="64"/>
      </top>
      <bottom style="medium">
        <color theme="2" tint="-0.749961851863155"/>
      </bottom>
      <diagonal/>
    </border>
    <border>
      <left/>
      <right style="medium">
        <color indexed="64"/>
      </right>
      <top style="medium">
        <color indexed="64"/>
      </top>
      <bottom style="medium">
        <color theme="2" tint="-0.749961851863155"/>
      </bottom>
      <diagonal/>
    </border>
    <border>
      <left/>
      <right/>
      <top style="medium">
        <color theme="2" tint="-0.749961851863155"/>
      </top>
      <bottom style="hair">
        <color indexed="64"/>
      </bottom>
      <diagonal/>
    </border>
    <border>
      <left style="thick">
        <color theme="2" tint="-0.749961851863155"/>
      </left>
      <right/>
      <top style="hair">
        <color indexed="64"/>
      </top>
      <bottom style="hair">
        <color indexed="64"/>
      </bottom>
      <diagonal/>
    </border>
    <border>
      <left style="thin">
        <color indexed="64"/>
      </left>
      <right/>
      <top style="medium">
        <color theme="2" tint="-0.749961851863155"/>
      </top>
      <bottom style="hair">
        <color indexed="64"/>
      </bottom>
      <diagonal/>
    </border>
    <border>
      <left/>
      <right style="thin">
        <color indexed="64"/>
      </right>
      <top style="medium">
        <color theme="2" tint="-0.749961851863155"/>
      </top>
      <bottom style="hair">
        <color indexed="64"/>
      </bottom>
      <diagonal/>
    </border>
    <border>
      <left/>
      <right/>
      <top style="medium">
        <color indexed="64"/>
      </top>
      <bottom style="medium">
        <color indexed="64"/>
      </bottom>
      <diagonal/>
    </border>
    <border>
      <left style="thick">
        <color theme="2" tint="-0.749961851863155"/>
      </left>
      <right/>
      <top/>
      <bottom style="hair">
        <color indexed="64"/>
      </bottom>
      <diagonal/>
    </border>
    <border>
      <left/>
      <right style="medium">
        <color indexed="64"/>
      </right>
      <top/>
      <bottom/>
      <diagonal/>
    </border>
    <border>
      <left/>
      <right style="thick">
        <color indexed="64"/>
      </right>
      <top style="thin">
        <color indexed="64"/>
      </top>
      <bottom style="thin">
        <color indexed="64"/>
      </bottom>
      <diagonal/>
    </border>
    <border>
      <left/>
      <right/>
      <top style="hair">
        <color indexed="64"/>
      </top>
      <bottom style="medium">
        <color theme="2" tint="-0.749961851863155"/>
      </bottom>
      <diagonal/>
    </border>
    <border>
      <left/>
      <right style="thin">
        <color indexed="64"/>
      </right>
      <top style="hair">
        <color indexed="64"/>
      </top>
      <bottom style="medium">
        <color theme="2" tint="-0.749961851863155"/>
      </bottom>
      <diagonal/>
    </border>
    <border>
      <left style="thin">
        <color indexed="64"/>
      </left>
      <right/>
      <top style="hair">
        <color indexed="64"/>
      </top>
      <bottom style="medium">
        <color theme="2" tint="-0.749961851863155"/>
      </bottom>
      <diagonal/>
    </border>
    <border>
      <left/>
      <right/>
      <top style="medium">
        <color theme="2" tint="-0.749961851863155"/>
      </top>
      <bottom style="medium">
        <color theme="2" tint="-0.749961851863155"/>
      </bottom>
      <diagonal/>
    </border>
    <border>
      <left style="thin">
        <color indexed="64"/>
      </left>
      <right/>
      <top style="medium">
        <color theme="2" tint="-0.749961851863155"/>
      </top>
      <bottom style="medium">
        <color theme="2" tint="-0.749961851863155"/>
      </bottom>
      <diagonal/>
    </border>
    <border>
      <left/>
      <right style="thin">
        <color indexed="64"/>
      </right>
      <top style="medium">
        <color theme="2" tint="-0.749961851863155"/>
      </top>
      <bottom style="medium">
        <color theme="2" tint="-0.749961851863155"/>
      </bottom>
      <diagonal/>
    </border>
    <border>
      <left style="hair">
        <color theme="2" tint="-0.749961851863155"/>
      </left>
      <right/>
      <top style="medium">
        <color theme="2" tint="-0.749961851863155"/>
      </top>
      <bottom style="hair">
        <color indexed="64"/>
      </bottom>
      <diagonal/>
    </border>
    <border>
      <left style="hair">
        <color theme="2" tint="-0.749961851863155"/>
      </left>
      <right/>
      <top style="hair">
        <color indexed="64"/>
      </top>
      <bottom style="hair">
        <color indexed="64"/>
      </bottom>
      <diagonal/>
    </border>
    <border>
      <left style="hair">
        <color theme="2" tint="-0.749961851863155"/>
      </left>
      <right/>
      <top style="hair">
        <color indexed="64"/>
      </top>
      <bottom style="medium">
        <color theme="2" tint="-0.749961851863155"/>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ck">
        <color indexed="64"/>
      </top>
      <bottom style="thin">
        <color indexed="64"/>
      </bottom>
      <diagonal/>
    </border>
    <border>
      <left style="thin">
        <color indexed="64"/>
      </left>
      <right/>
      <top style="thick">
        <color indexed="64"/>
      </top>
      <bottom style="thin">
        <color indexed="64"/>
      </bottom>
      <diagonal/>
    </border>
    <border>
      <left style="hair">
        <color theme="2" tint="-0.749961851863155"/>
      </left>
      <right/>
      <top style="hair">
        <color indexed="64"/>
      </top>
      <bottom style="medium">
        <color indexed="64"/>
      </bottom>
      <diagonal/>
    </border>
    <border>
      <left/>
      <right style="hair">
        <color theme="2" tint="-0.749961851863155"/>
      </right>
      <top style="medium">
        <color theme="2" tint="-0.749961851863155"/>
      </top>
      <bottom style="hair">
        <color indexed="64"/>
      </bottom>
      <diagonal/>
    </border>
    <border>
      <left/>
      <right style="hair">
        <color theme="2" tint="-0.749961851863155"/>
      </right>
      <top style="hair">
        <color indexed="64"/>
      </top>
      <bottom style="hair">
        <color indexed="64"/>
      </bottom>
      <diagonal/>
    </border>
    <border>
      <left/>
      <right style="hair">
        <color theme="2" tint="-0.749961851863155"/>
      </right>
      <top style="hair">
        <color indexed="64"/>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theme="2" tint="-0.749961851863155"/>
      </left>
      <right style="thin">
        <color theme="2" tint="-0.749961851863155"/>
      </right>
      <top style="medium">
        <color theme="2" tint="-0.749961851863155"/>
      </top>
      <bottom style="medium">
        <color theme="2" tint="-0.749961851863155"/>
      </bottom>
      <diagonal/>
    </border>
    <border>
      <left style="medium">
        <color theme="2" tint="-0.749961851863155"/>
      </left>
      <right style="thin">
        <color theme="2" tint="-0.749961851863155"/>
      </right>
      <top/>
      <bottom style="hair">
        <color indexed="64"/>
      </bottom>
      <diagonal/>
    </border>
    <border>
      <left style="medium">
        <color theme="2" tint="-0.749961851863155"/>
      </left>
      <right style="thin">
        <color theme="2" tint="-0.749961851863155"/>
      </right>
      <top style="hair">
        <color indexed="64"/>
      </top>
      <bottom style="hair">
        <color indexed="64"/>
      </bottom>
      <diagonal/>
    </border>
    <border>
      <left style="medium">
        <color theme="2" tint="-0.749961851863155"/>
      </left>
      <right style="thin">
        <color theme="2" tint="-0.749961851863155"/>
      </right>
      <top style="hair">
        <color indexed="64"/>
      </top>
      <bottom style="medium">
        <color theme="2" tint="-0.749961851863155"/>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style="thick">
        <color theme="2" tint="-0.749961851863155"/>
      </left>
      <right style="thin">
        <color theme="2" tint="-0.749961851863155"/>
      </right>
      <top style="thick">
        <color theme="2" tint="-0.749961851863155"/>
      </top>
      <bottom style="medium">
        <color theme="2" tint="-0.749961851863155"/>
      </bottom>
      <diagonal/>
    </border>
    <border>
      <left style="thick">
        <color theme="2" tint="-0.749961851863155"/>
      </left>
      <right style="thin">
        <color theme="2" tint="-0.749961851863155"/>
      </right>
      <top/>
      <bottom style="hair">
        <color indexed="64"/>
      </bottom>
      <diagonal/>
    </border>
    <border>
      <left style="thick">
        <color theme="2" tint="-0.749961851863155"/>
      </left>
      <right style="thin">
        <color theme="2" tint="-0.749961851863155"/>
      </right>
      <top style="hair">
        <color indexed="64"/>
      </top>
      <bottom style="hair">
        <color indexed="64"/>
      </bottom>
      <diagonal/>
    </border>
    <border>
      <left style="thick">
        <color theme="2" tint="-0.749961851863155"/>
      </left>
      <right style="thin">
        <color theme="2" tint="-0.749961851863155"/>
      </right>
      <top style="hair">
        <color indexed="64"/>
      </top>
      <bottom style="thick">
        <color theme="2" tint="-0.749961851863155"/>
      </bottom>
      <diagonal/>
    </border>
    <border>
      <left style="thick">
        <color theme="2" tint="-0.749961851863155"/>
      </left>
      <right/>
      <top/>
      <bottom style="thick">
        <color theme="2" tint="-0.749961851863155"/>
      </bottom>
      <diagonal/>
    </border>
    <border>
      <left/>
      <right style="thick">
        <color indexed="64"/>
      </right>
      <top style="thin">
        <color indexed="64"/>
      </top>
      <bottom/>
      <diagonal/>
    </border>
    <border>
      <left style="medium">
        <color indexed="64"/>
      </left>
      <right/>
      <top style="medium">
        <color indexed="64"/>
      </top>
      <bottom style="medium">
        <color theme="2" tint="-0.749961851863155"/>
      </bottom>
      <diagonal/>
    </border>
    <border>
      <left style="medium">
        <color indexed="64"/>
      </left>
      <right/>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style="medium">
        <color theme="2" tint="-0.749961851863155"/>
      </left>
      <right/>
      <top style="medium">
        <color theme="2" tint="-0.749961851863155"/>
      </top>
      <bottom style="medium">
        <color theme="2" tint="-0.749961851863155"/>
      </bottom>
      <diagonal/>
    </border>
    <border>
      <left/>
      <right style="medium">
        <color theme="2" tint="-0.749961851863155"/>
      </right>
      <top style="medium">
        <color theme="2" tint="-0.749961851863155"/>
      </top>
      <bottom style="medium">
        <color theme="2" tint="-0.749961851863155"/>
      </bottom>
      <diagonal/>
    </border>
    <border>
      <left style="medium">
        <color theme="2" tint="-0.749961851863155"/>
      </left>
      <right/>
      <top/>
      <bottom style="hair">
        <color indexed="64"/>
      </bottom>
      <diagonal/>
    </border>
    <border>
      <left/>
      <right style="medium">
        <color theme="2" tint="-0.749961851863155"/>
      </right>
      <top/>
      <bottom style="hair">
        <color indexed="64"/>
      </bottom>
      <diagonal/>
    </border>
    <border>
      <left/>
      <right style="medium">
        <color theme="2" tint="-0.749961851863155"/>
      </right>
      <top style="hair">
        <color indexed="64"/>
      </top>
      <bottom style="hair">
        <color indexed="64"/>
      </bottom>
      <diagonal/>
    </border>
    <border>
      <left style="medium">
        <color theme="2" tint="-0.749961851863155"/>
      </left>
      <right/>
      <top style="hair">
        <color indexed="64"/>
      </top>
      <bottom style="hair">
        <color indexed="64"/>
      </bottom>
      <diagonal/>
    </border>
    <border>
      <left style="medium">
        <color theme="2" tint="-0.749961851863155"/>
      </left>
      <right/>
      <top/>
      <bottom style="medium">
        <color theme="2" tint="-0.749961851863155"/>
      </bottom>
      <diagonal/>
    </border>
    <border>
      <left/>
      <right style="medium">
        <color indexed="64"/>
      </right>
      <top style="thin">
        <color indexed="64"/>
      </top>
      <bottom/>
      <diagonal/>
    </border>
    <border>
      <left/>
      <right style="medium">
        <color indexed="64"/>
      </right>
      <top/>
      <bottom style="thin">
        <color indexed="64"/>
      </bottom>
      <diagonal/>
    </border>
    <border>
      <left/>
      <right/>
      <top style="medium">
        <color indexed="64"/>
      </top>
      <bottom style="hair">
        <color theme="2" tint="-0.749961851863155"/>
      </bottom>
      <diagonal/>
    </border>
    <border>
      <left/>
      <right style="thin">
        <color theme="2" tint="-0.749961851863155"/>
      </right>
      <top style="medium">
        <color indexed="64"/>
      </top>
      <bottom style="hair">
        <color theme="2" tint="-0.749961851863155"/>
      </bottom>
      <diagonal/>
    </border>
    <border>
      <left/>
      <right/>
      <top style="hair">
        <color theme="2" tint="-0.749961851863155"/>
      </top>
      <bottom style="hair">
        <color theme="2" tint="-0.749961851863155"/>
      </bottom>
      <diagonal/>
    </border>
    <border>
      <left/>
      <right style="thin">
        <color theme="2" tint="-0.749961851863155"/>
      </right>
      <top style="hair">
        <color theme="2" tint="-0.749961851863155"/>
      </top>
      <bottom style="hair">
        <color theme="2" tint="-0.749961851863155"/>
      </bottom>
      <diagonal/>
    </border>
    <border>
      <left style="thin">
        <color theme="2" tint="-0.749961851863155"/>
      </left>
      <right/>
      <top style="hair">
        <color theme="2" tint="-0.749961851863155"/>
      </top>
      <bottom style="hair">
        <color theme="2" tint="-0.749961851863155"/>
      </bottom>
      <diagonal/>
    </border>
    <border>
      <left/>
      <right style="medium">
        <color theme="2" tint="-0.749961851863155"/>
      </right>
      <top style="hair">
        <color theme="2" tint="-0.749961851863155"/>
      </top>
      <bottom style="hair">
        <color theme="2" tint="-0.749961851863155"/>
      </bottom>
      <diagonal/>
    </border>
    <border>
      <left style="thin">
        <color theme="2" tint="-0.749961851863155"/>
      </left>
      <right/>
      <top/>
      <bottom style="hair">
        <color theme="2" tint="-0.749961851863155"/>
      </bottom>
      <diagonal/>
    </border>
    <border>
      <left/>
      <right/>
      <top/>
      <bottom style="hair">
        <color theme="2" tint="-0.749961851863155"/>
      </bottom>
      <diagonal/>
    </border>
    <border>
      <left/>
      <right style="medium">
        <color theme="2" tint="-0.749961851863155"/>
      </right>
      <top/>
      <bottom style="hair">
        <color theme="2" tint="-0.749961851863155"/>
      </bottom>
      <diagonal/>
    </border>
    <border>
      <left style="thin">
        <color theme="2" tint="-0.749961851863155"/>
      </left>
      <right/>
      <top style="thick">
        <color theme="2" tint="-0.749961851863155"/>
      </top>
      <bottom style="medium">
        <color theme="2" tint="-0.749961851863155"/>
      </bottom>
      <diagonal/>
    </border>
    <border>
      <left/>
      <right/>
      <top style="thick">
        <color theme="2" tint="-0.749961851863155"/>
      </top>
      <bottom style="medium">
        <color theme="2" tint="-0.749961851863155"/>
      </bottom>
      <diagonal/>
    </border>
    <border>
      <left/>
      <right style="medium">
        <color theme="2" tint="-0.749961851863155"/>
      </right>
      <top style="thick">
        <color theme="2" tint="-0.749961851863155"/>
      </top>
      <bottom style="medium">
        <color theme="2" tint="-0.749961851863155"/>
      </bottom>
      <diagonal/>
    </border>
    <border>
      <left/>
      <right/>
      <top style="thick">
        <color theme="2" tint="-0.749961851863155"/>
      </top>
      <bottom style="medium">
        <color indexed="64"/>
      </bottom>
      <diagonal/>
    </border>
    <border>
      <left style="thin">
        <color indexed="64"/>
      </left>
      <right/>
      <top style="thick">
        <color theme="2" tint="-0.749961851863155"/>
      </top>
      <bottom style="medium">
        <color theme="2" tint="-0.749961851863155"/>
      </bottom>
      <diagonal/>
    </border>
    <border>
      <left/>
      <right style="thin">
        <color indexed="64"/>
      </right>
      <top style="thick">
        <color theme="2" tint="-0.749961851863155"/>
      </top>
      <bottom style="medium">
        <color theme="2" tint="-0.749961851863155"/>
      </bottom>
      <diagonal/>
    </border>
    <border>
      <left style="thick">
        <color indexed="64"/>
      </left>
      <right/>
      <top style="thick">
        <color theme="2" tint="-0.749961851863155"/>
      </top>
      <bottom style="medium">
        <color theme="2" tint="-0.749961851863155"/>
      </bottom>
      <diagonal/>
    </border>
    <border>
      <left/>
      <right style="thick">
        <color indexed="64"/>
      </right>
      <top style="thick">
        <color theme="2" tint="-0.749961851863155"/>
      </top>
      <bottom style="medium">
        <color theme="2" tint="-0.749961851863155"/>
      </bottom>
      <diagonal/>
    </border>
    <border>
      <left/>
      <right style="medium">
        <color indexed="64"/>
      </right>
      <top style="thick">
        <color theme="2" tint="-0.749961851863155"/>
      </top>
      <bottom style="medium">
        <color theme="2" tint="-0.749961851863155"/>
      </bottom>
      <diagonal/>
    </border>
    <border>
      <left/>
      <right style="thick">
        <color theme="2" tint="-0.749961851863155"/>
      </right>
      <top style="thick">
        <color theme="2" tint="-0.749961851863155"/>
      </top>
      <bottom style="medium">
        <color theme="2" tint="-0.749961851863155"/>
      </bottom>
      <diagonal/>
    </border>
    <border>
      <left/>
      <right style="thick">
        <color theme="2" tint="-0.749961851863155"/>
      </right>
      <top/>
      <bottom style="hair">
        <color indexed="64"/>
      </bottom>
      <diagonal/>
    </border>
    <border>
      <left/>
      <right style="thick">
        <color theme="2" tint="-0.749961851863155"/>
      </right>
      <top style="hair">
        <color indexed="64"/>
      </top>
      <bottom style="hair">
        <color indexed="64"/>
      </bottom>
      <diagonal/>
    </border>
    <border>
      <left style="thin">
        <color theme="2" tint="-0.749961851863155"/>
      </left>
      <right/>
      <top style="hair">
        <color theme="2" tint="-0.749961851863155"/>
      </top>
      <bottom style="thick">
        <color theme="2" tint="-0.749961851863155"/>
      </bottom>
      <diagonal/>
    </border>
    <border>
      <left/>
      <right/>
      <top style="hair">
        <color theme="2" tint="-0.749961851863155"/>
      </top>
      <bottom style="thick">
        <color theme="2" tint="-0.749961851863155"/>
      </bottom>
      <diagonal/>
    </border>
    <border>
      <left/>
      <right style="medium">
        <color theme="2" tint="-0.749961851863155"/>
      </right>
      <top style="hair">
        <color theme="2" tint="-0.749961851863155"/>
      </top>
      <bottom style="thick">
        <color theme="2" tint="-0.749961851863155"/>
      </bottom>
      <diagonal/>
    </border>
    <border>
      <left/>
      <right style="thin">
        <color theme="2" tint="-0.749961851863155"/>
      </right>
      <top style="hair">
        <color theme="2" tint="-0.749961851863155"/>
      </top>
      <bottom style="thick">
        <color theme="2" tint="-0.749961851863155"/>
      </bottom>
      <diagonal/>
    </border>
    <border>
      <left/>
      <right/>
      <top style="hair">
        <color indexed="64"/>
      </top>
      <bottom style="thick">
        <color theme="2" tint="-0.749961851863155"/>
      </bottom>
      <diagonal/>
    </border>
    <border>
      <left/>
      <right style="thin">
        <color indexed="64"/>
      </right>
      <top style="hair">
        <color indexed="64"/>
      </top>
      <bottom style="thick">
        <color theme="2" tint="-0.749961851863155"/>
      </bottom>
      <diagonal/>
    </border>
    <border>
      <left style="thin">
        <color indexed="64"/>
      </left>
      <right/>
      <top style="hair">
        <color indexed="64"/>
      </top>
      <bottom style="thick">
        <color theme="2" tint="-0.749961851863155"/>
      </bottom>
      <diagonal/>
    </border>
    <border>
      <left/>
      <right style="thick">
        <color indexed="64"/>
      </right>
      <top style="hair">
        <color indexed="64"/>
      </top>
      <bottom style="thick">
        <color theme="2" tint="-0.749961851863155"/>
      </bottom>
      <diagonal/>
    </border>
    <border>
      <left style="thick">
        <color indexed="64"/>
      </left>
      <right/>
      <top style="hair">
        <color indexed="64"/>
      </top>
      <bottom style="thick">
        <color theme="2" tint="-0.749961851863155"/>
      </bottom>
      <diagonal/>
    </border>
    <border>
      <left/>
      <right style="medium">
        <color indexed="64"/>
      </right>
      <top style="hair">
        <color indexed="64"/>
      </top>
      <bottom style="thick">
        <color theme="2" tint="-0.749961851863155"/>
      </bottom>
      <diagonal/>
    </border>
    <border>
      <left/>
      <right style="thick">
        <color theme="2" tint="-0.749961851863155"/>
      </right>
      <top style="hair">
        <color indexed="64"/>
      </top>
      <bottom style="thick">
        <color theme="2" tint="-0.749961851863155"/>
      </bottom>
      <diagonal/>
    </border>
    <border>
      <left style="thin">
        <color indexed="64"/>
      </left>
      <right style="thin">
        <color indexed="64"/>
      </right>
      <top/>
      <bottom style="thick">
        <color theme="2" tint="-0.749961851863155"/>
      </bottom>
      <diagonal/>
    </border>
    <border>
      <left style="thin">
        <color indexed="64"/>
      </left>
      <right/>
      <top/>
      <bottom style="thick">
        <color theme="2" tint="-0.749961851863155"/>
      </bottom>
      <diagonal/>
    </border>
    <border>
      <left/>
      <right/>
      <top/>
      <bottom style="thick">
        <color theme="2" tint="-0.749961851863155"/>
      </bottom>
      <diagonal/>
    </border>
    <border>
      <left/>
      <right style="thin">
        <color indexed="64"/>
      </right>
      <top/>
      <bottom style="thick">
        <color theme="2" tint="-0.749961851863155"/>
      </bottom>
      <diagonal/>
    </border>
    <border>
      <left style="thick">
        <color indexed="64"/>
      </left>
      <right/>
      <top/>
      <bottom style="thick">
        <color theme="2" tint="-0.749961851863155"/>
      </bottom>
      <diagonal/>
    </border>
    <border>
      <left/>
      <right style="thick">
        <color indexed="64"/>
      </right>
      <top/>
      <bottom style="thick">
        <color theme="2" tint="-0.749961851863155"/>
      </bottom>
      <diagonal/>
    </border>
    <border>
      <left/>
      <right style="medium">
        <color indexed="64"/>
      </right>
      <top/>
      <bottom style="thick">
        <color theme="2" tint="-0.749961851863155"/>
      </bottom>
      <diagonal/>
    </border>
    <border>
      <left/>
      <right style="thick">
        <color theme="2" tint="-0.749961851863155"/>
      </right>
      <top/>
      <bottom style="thick">
        <color theme="2" tint="-0.749961851863155"/>
      </bottom>
      <diagonal/>
    </border>
    <border>
      <left style="medium">
        <color theme="2" tint="-0.749961851863155"/>
      </left>
      <right/>
      <top style="hair">
        <color theme="2" tint="-0.749961851863155"/>
      </top>
      <bottom style="hair">
        <color theme="2" tint="-0.749961851863155"/>
      </bottom>
      <diagonal/>
    </border>
    <border>
      <left style="thin">
        <color indexed="64"/>
      </left>
      <right style="medium">
        <color theme="2" tint="-0.749961851863155"/>
      </right>
      <top style="medium">
        <color theme="2" tint="-0.749961851863155"/>
      </top>
      <bottom style="medium">
        <color theme="2" tint="-0.749961851863155"/>
      </bottom>
      <diagonal/>
    </border>
    <border>
      <left style="medium">
        <color theme="2" tint="-0.749961851863155"/>
      </left>
      <right/>
      <top style="hair">
        <color theme="2" tint="-0.749961851863155"/>
      </top>
      <bottom style="medium">
        <color theme="2" tint="-0.749961851863155"/>
      </bottom>
      <diagonal/>
    </border>
    <border>
      <left/>
      <right/>
      <top style="hair">
        <color theme="2" tint="-0.749961851863155"/>
      </top>
      <bottom style="medium">
        <color theme="2" tint="-0.749961851863155"/>
      </bottom>
      <diagonal/>
    </border>
    <border>
      <left/>
      <right style="thin">
        <color theme="2" tint="-0.749961851863155"/>
      </right>
      <top style="hair">
        <color theme="2" tint="-0.749961851863155"/>
      </top>
      <bottom style="medium">
        <color theme="2" tint="-0.749961851863155"/>
      </bottom>
      <diagonal/>
    </border>
    <border>
      <left style="medium">
        <color theme="2" tint="-0.749961851863155"/>
      </left>
      <right/>
      <top style="medium">
        <color indexed="64"/>
      </top>
      <bottom style="medium">
        <color theme="2" tint="-0.749961851863155"/>
      </bottom>
      <diagonal/>
    </border>
    <border>
      <left/>
      <right style="thin">
        <color theme="2" tint="-0.749961851863155"/>
      </right>
      <top style="medium">
        <color indexed="64"/>
      </top>
      <bottom style="medium">
        <color theme="2" tint="-0.749961851863155"/>
      </bottom>
      <diagonal/>
    </border>
    <border>
      <left style="medium">
        <color theme="2" tint="-0.749961851863155"/>
      </left>
      <right/>
      <top style="medium">
        <color theme="2" tint="-0.749961851863155"/>
      </top>
      <bottom style="hair">
        <color theme="2" tint="-0.749961851863155"/>
      </bottom>
      <diagonal/>
    </border>
    <border>
      <left/>
      <right/>
      <top style="medium">
        <color theme="2" tint="-0.749961851863155"/>
      </top>
      <bottom style="hair">
        <color theme="2" tint="-0.749961851863155"/>
      </bottom>
      <diagonal/>
    </border>
    <border>
      <left/>
      <right style="thin">
        <color theme="2" tint="-0.749961851863155"/>
      </right>
      <top style="medium">
        <color theme="2" tint="-0.749961851863155"/>
      </top>
      <bottom style="hair">
        <color theme="2" tint="-0.749961851863155"/>
      </bottom>
      <diagonal/>
    </border>
    <border>
      <left style="thin">
        <color theme="2" tint="-0.749961851863155"/>
      </left>
      <right/>
      <top style="hair">
        <color theme="2" tint="-0.749961851863155"/>
      </top>
      <bottom style="medium">
        <color theme="2" tint="-0.749961851863155"/>
      </bottom>
      <diagonal/>
    </border>
    <border>
      <left/>
      <right style="medium">
        <color theme="2" tint="-0.749961851863155"/>
      </right>
      <top style="hair">
        <color theme="2" tint="-0.749961851863155"/>
      </top>
      <bottom style="medium">
        <color theme="2" tint="-0.749961851863155"/>
      </bottom>
      <diagonal/>
    </border>
    <border>
      <left style="thin">
        <color theme="2" tint="-0.749961851863155"/>
      </left>
      <right/>
      <top style="medium">
        <color theme="2" tint="-0.749961851863155"/>
      </top>
      <bottom style="medium">
        <color theme="2" tint="-0.749961851863155"/>
      </bottom>
      <diagonal/>
    </border>
    <border>
      <left/>
      <right style="medium">
        <color theme="2" tint="-0.749961851863155"/>
      </right>
      <top style="hair">
        <color indexed="64"/>
      </top>
      <bottom style="medium">
        <color indexed="64"/>
      </bottom>
      <diagonal/>
    </border>
    <border>
      <left style="thin">
        <color indexed="64"/>
      </left>
      <right/>
      <top style="medium">
        <color indexed="64"/>
      </top>
      <bottom style="medium">
        <color indexed="64"/>
      </bottom>
      <diagonal/>
    </border>
    <border>
      <left/>
      <right style="medium">
        <color theme="2" tint="-0.749961851863155"/>
      </right>
      <top style="medium">
        <color indexed="64"/>
      </top>
      <bottom style="medium">
        <color indexed="64"/>
      </bottom>
      <diagonal/>
    </border>
    <border>
      <left/>
      <right/>
      <top style="thick">
        <color theme="2" tint="-0.749961851863155"/>
      </top>
      <bottom/>
      <diagonal/>
    </border>
    <border>
      <left/>
      <right/>
      <top style="medium">
        <color theme="2" tint="-0.749961851863155"/>
      </top>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743">
    <xf numFmtId="0" fontId="0" fillId="0" borderId="0" xfId="0">
      <alignment vertical="center"/>
    </xf>
    <xf numFmtId="0" fontId="2" fillId="2" borderId="0" xfId="0" applyFont="1" applyFill="1">
      <alignment vertical="center"/>
    </xf>
    <xf numFmtId="0" fontId="2" fillId="2" borderId="0" xfId="0" applyFont="1" applyFill="1" applyAlignment="1">
      <alignment horizontal="center" vertical="center"/>
    </xf>
    <xf numFmtId="0" fontId="0" fillId="2" borderId="0" xfId="0" applyFill="1">
      <alignment vertical="center"/>
    </xf>
    <xf numFmtId="0" fontId="21" fillId="2" borderId="0" xfId="0" applyFont="1" applyFill="1" applyAlignment="1">
      <alignment horizontal="center" vertical="top"/>
    </xf>
    <xf numFmtId="0" fontId="6" fillId="2" borderId="0" xfId="0" applyFont="1" applyFill="1" applyAlignment="1">
      <alignment horizontal="center" vertical="center"/>
    </xf>
    <xf numFmtId="0" fontId="4" fillId="2" borderId="0" xfId="0" applyFont="1" applyFill="1" applyAlignment="1">
      <alignment horizontal="right" vertical="center"/>
    </xf>
    <xf numFmtId="0" fontId="8" fillId="2" borderId="0" xfId="0" applyFont="1" applyFill="1" applyAlignment="1">
      <alignment horizontal="center" vertical="center"/>
    </xf>
    <xf numFmtId="176" fontId="2" fillId="2" borderId="2" xfId="0" applyNumberFormat="1" applyFont="1" applyFill="1" applyBorder="1" applyAlignment="1">
      <alignment horizontal="center" vertical="center"/>
    </xf>
    <xf numFmtId="182" fontId="17" fillId="2" borderId="0" xfId="0" applyNumberFormat="1" applyFont="1" applyFill="1" applyAlignment="1">
      <alignment horizontal="right" vertical="center"/>
    </xf>
    <xf numFmtId="182" fontId="19" fillId="2" borderId="0" xfId="0" applyNumberFormat="1" applyFont="1" applyFill="1" applyAlignment="1">
      <alignment horizontal="right" vertical="center"/>
    </xf>
    <xf numFmtId="0" fontId="2" fillId="2" borderId="0" xfId="0" applyFont="1" applyFill="1" applyAlignment="1">
      <alignment horizontal="left" vertical="center" wrapText="1"/>
    </xf>
    <xf numFmtId="177" fontId="2" fillId="2" borderId="0" xfId="0" applyNumberFormat="1" applyFont="1" applyFill="1" applyAlignment="1">
      <alignment horizontal="center" vertical="center"/>
    </xf>
    <xf numFmtId="0" fontId="2" fillId="2" borderId="0" xfId="0" applyFont="1" applyFill="1" applyAlignment="1">
      <alignment horizontal="right" vertical="center"/>
    </xf>
    <xf numFmtId="0" fontId="11" fillId="2" borderId="0" xfId="0" applyFont="1" applyFill="1" applyAlignment="1">
      <alignment horizontal="left" vertical="center" wrapText="1"/>
    </xf>
    <xf numFmtId="2" fontId="12" fillId="2" borderId="0" xfId="0" applyNumberFormat="1" applyFont="1" applyFill="1">
      <alignment vertical="center"/>
    </xf>
    <xf numFmtId="0" fontId="12" fillId="2" borderId="0" xfId="0" applyFont="1" applyFill="1">
      <alignment vertical="center"/>
    </xf>
    <xf numFmtId="2" fontId="0" fillId="2" borderId="0" xfId="0" applyNumberFormat="1" applyFill="1">
      <alignment vertical="center"/>
    </xf>
    <xf numFmtId="38" fontId="0" fillId="2" borderId="0" xfId="1" applyFont="1" applyFill="1" applyProtection="1">
      <alignment vertical="center"/>
    </xf>
    <xf numFmtId="0" fontId="2" fillId="2" borderId="0" xfId="0" applyFont="1" applyFill="1" applyAlignment="1">
      <alignment horizontal="left" vertical="center" shrinkToFit="1"/>
    </xf>
    <xf numFmtId="0" fontId="0" fillId="6" borderId="99" xfId="0" applyFill="1" applyBorder="1" applyAlignment="1">
      <alignment horizontal="center" vertical="center"/>
    </xf>
    <xf numFmtId="0" fontId="0" fillId="6" borderId="100" xfId="0" applyFill="1" applyBorder="1" applyAlignment="1">
      <alignment horizontal="center" vertical="center"/>
    </xf>
    <xf numFmtId="181" fontId="9" fillId="2" borderId="46" xfId="1" applyNumberFormat="1" applyFont="1" applyFill="1" applyBorder="1" applyAlignment="1" applyProtection="1">
      <alignment horizontal="right" vertical="center"/>
    </xf>
    <xf numFmtId="0" fontId="0" fillId="6" borderId="101" xfId="0" applyFill="1" applyBorder="1" applyAlignment="1">
      <alignment horizontal="center" vertical="center"/>
    </xf>
    <xf numFmtId="181" fontId="9" fillId="2" borderId="25" xfId="1" applyNumberFormat="1" applyFont="1" applyFill="1" applyBorder="1" applyAlignment="1" applyProtection="1">
      <alignment horizontal="right" vertical="center"/>
    </xf>
    <xf numFmtId="0" fontId="0" fillId="6" borderId="102" xfId="0" applyFill="1" applyBorder="1" applyAlignment="1">
      <alignment horizontal="center" vertical="center"/>
    </xf>
    <xf numFmtId="0" fontId="0" fillId="6" borderId="63" xfId="0" applyFill="1" applyBorder="1" applyAlignment="1">
      <alignment horizontal="center" vertical="center"/>
    </xf>
    <xf numFmtId="0" fontId="0" fillId="6" borderId="59" xfId="0" applyFill="1" applyBorder="1" applyAlignment="1">
      <alignment horizontal="center" vertical="center"/>
    </xf>
    <xf numFmtId="0" fontId="0" fillId="6" borderId="103" xfId="0" applyFill="1" applyBorder="1" applyAlignment="1">
      <alignment horizontal="center" vertical="center"/>
    </xf>
    <xf numFmtId="0" fontId="12" fillId="2" borderId="29" xfId="0" applyFont="1" applyFill="1" applyBorder="1">
      <alignment vertical="center"/>
    </xf>
    <xf numFmtId="38" fontId="12" fillId="2" borderId="0" xfId="1" applyFont="1" applyFill="1" applyProtection="1">
      <alignment vertical="center"/>
    </xf>
    <xf numFmtId="40" fontId="12" fillId="2" borderId="29" xfId="0" applyNumberFormat="1" applyFont="1" applyFill="1" applyBorder="1">
      <alignment vertical="center"/>
    </xf>
    <xf numFmtId="0" fontId="0" fillId="2" borderId="0" xfId="0" applyFill="1" applyProtection="1">
      <alignment vertical="center"/>
      <protection locked="0"/>
    </xf>
    <xf numFmtId="182" fontId="17" fillId="2" borderId="0" xfId="0" applyNumberFormat="1" applyFont="1" applyFill="1" applyAlignment="1" applyProtection="1">
      <alignment horizontal="right" vertical="center"/>
      <protection hidden="1"/>
    </xf>
    <xf numFmtId="182" fontId="19" fillId="2" borderId="0" xfId="0" applyNumberFormat="1" applyFont="1" applyFill="1" applyAlignment="1" applyProtection="1">
      <alignment horizontal="right" vertical="center"/>
      <protection hidden="1"/>
    </xf>
    <xf numFmtId="2" fontId="12" fillId="2" borderId="0" xfId="0" applyNumberFormat="1" applyFont="1" applyFill="1" applyProtection="1">
      <alignment vertical="center"/>
      <protection hidden="1"/>
    </xf>
    <xf numFmtId="0" fontId="12" fillId="2" borderId="0" xfId="0" applyFont="1" applyFill="1" applyProtection="1">
      <alignment vertical="center"/>
      <protection hidden="1"/>
    </xf>
    <xf numFmtId="38" fontId="12" fillId="2" borderId="0" xfId="1" applyFont="1" applyFill="1" applyProtection="1">
      <alignment vertical="center"/>
      <protection hidden="1"/>
    </xf>
    <xf numFmtId="0" fontId="22" fillId="2" borderId="0" xfId="0" applyFont="1" applyFill="1" applyAlignment="1" applyProtection="1">
      <alignment horizontal="center" vertical="center" shrinkToFit="1"/>
      <protection hidden="1"/>
    </xf>
    <xf numFmtId="0" fontId="16" fillId="2" borderId="0" xfId="0" applyFont="1" applyFill="1" applyAlignment="1" applyProtection="1">
      <alignment horizontal="center" vertical="center"/>
      <protection hidden="1"/>
    </xf>
    <xf numFmtId="0" fontId="37" fillId="2" borderId="29" xfId="0" applyFont="1" applyFill="1" applyBorder="1" applyAlignment="1">
      <alignment horizontal="center" vertical="center"/>
    </xf>
    <xf numFmtId="0" fontId="38" fillId="2" borderId="29" xfId="0" applyFont="1" applyFill="1" applyBorder="1" applyAlignment="1">
      <alignment horizontal="center" vertical="center"/>
    </xf>
    <xf numFmtId="191" fontId="39" fillId="2" borderId="29" xfId="0" applyNumberFormat="1" applyFont="1" applyFill="1" applyBorder="1">
      <alignment vertical="center"/>
    </xf>
    <xf numFmtId="192" fontId="39" fillId="2" borderId="29" xfId="0" applyNumberFormat="1" applyFont="1" applyFill="1" applyBorder="1">
      <alignment vertical="center"/>
    </xf>
    <xf numFmtId="192" fontId="39" fillId="2" borderId="0" xfId="0" applyNumberFormat="1" applyFont="1" applyFill="1">
      <alignment vertical="center"/>
    </xf>
    <xf numFmtId="192" fontId="39" fillId="2" borderId="29" xfId="0" applyNumberFormat="1" applyFont="1" applyFill="1" applyBorder="1" applyAlignment="1">
      <alignment horizontal="center" vertical="center"/>
    </xf>
    <xf numFmtId="191" fontId="39" fillId="2" borderId="0" xfId="0" applyNumberFormat="1" applyFont="1" applyFill="1">
      <alignment vertical="center"/>
    </xf>
    <xf numFmtId="191" fontId="39" fillId="2" borderId="29" xfId="0" applyNumberFormat="1" applyFont="1" applyFill="1" applyBorder="1" applyAlignment="1">
      <alignment horizontal="center" vertical="center"/>
    </xf>
    <xf numFmtId="38" fontId="40" fillId="2" borderId="0" xfId="1" applyFont="1" applyFill="1">
      <alignment vertical="center"/>
    </xf>
    <xf numFmtId="0" fontId="24" fillId="2" borderId="0" xfId="0" applyFont="1" applyFill="1" applyProtection="1">
      <alignment vertical="center"/>
      <protection hidden="1"/>
    </xf>
    <xf numFmtId="0" fontId="24" fillId="2" borderId="0" xfId="0" applyFont="1" applyFill="1" applyAlignment="1" applyProtection="1">
      <alignment horizontal="center" vertical="center"/>
      <protection hidden="1"/>
    </xf>
    <xf numFmtId="0" fontId="42" fillId="2" borderId="0" xfId="0" applyFont="1" applyFill="1" applyAlignment="1" applyProtection="1">
      <alignment horizontal="center" vertical="top"/>
      <protection hidden="1"/>
    </xf>
    <xf numFmtId="0" fontId="43" fillId="2" borderId="0" xfId="0" applyFont="1" applyFill="1" applyAlignment="1" applyProtection="1">
      <alignment horizontal="center" vertical="top"/>
      <protection hidden="1"/>
    </xf>
    <xf numFmtId="0" fontId="45" fillId="2" borderId="0" xfId="0" applyFont="1" applyFill="1" applyAlignment="1" applyProtection="1">
      <alignment horizontal="right" vertical="center"/>
      <protection hidden="1"/>
    </xf>
    <xf numFmtId="0" fontId="47" fillId="2" borderId="0" xfId="0" applyFont="1" applyFill="1" applyAlignment="1" applyProtection="1">
      <alignment horizontal="center" vertical="center"/>
      <protection hidden="1"/>
    </xf>
    <xf numFmtId="0" fontId="48" fillId="2" borderId="0" xfId="0" applyFont="1" applyFill="1" applyAlignment="1" applyProtection="1">
      <alignment horizontal="center" vertical="center"/>
      <protection hidden="1"/>
    </xf>
    <xf numFmtId="176" fontId="24" fillId="2" borderId="2" xfId="0" applyNumberFormat="1" applyFont="1" applyFill="1" applyBorder="1" applyAlignment="1" applyProtection="1">
      <alignment horizontal="center" vertical="center"/>
      <protection hidden="1"/>
    </xf>
    <xf numFmtId="0" fontId="15" fillId="2" borderId="0" xfId="0" applyFont="1" applyFill="1" applyProtection="1">
      <alignment vertical="center"/>
      <protection hidden="1"/>
    </xf>
    <xf numFmtId="0" fontId="24" fillId="2" borderId="0" xfId="0" applyFont="1" applyFill="1" applyAlignment="1" applyProtection="1">
      <alignment horizontal="left" vertical="center" wrapText="1"/>
      <protection hidden="1"/>
    </xf>
    <xf numFmtId="177" fontId="24" fillId="2" borderId="0" xfId="0" applyNumberFormat="1" applyFont="1" applyFill="1" applyAlignment="1" applyProtection="1">
      <alignment horizontal="center" vertical="center"/>
      <protection hidden="1"/>
    </xf>
    <xf numFmtId="0" fontId="24" fillId="2" borderId="0" xfId="0" applyFont="1" applyFill="1" applyAlignment="1" applyProtection="1">
      <alignment horizontal="right" vertical="center"/>
      <protection hidden="1"/>
    </xf>
    <xf numFmtId="0" fontId="25" fillId="2" borderId="0" xfId="0" applyFont="1" applyFill="1" applyAlignment="1" applyProtection="1">
      <alignment horizontal="left" vertical="center" wrapText="1"/>
      <protection hidden="1"/>
    </xf>
    <xf numFmtId="0" fontId="25" fillId="2" borderId="12" xfId="0" applyFont="1" applyFill="1" applyBorder="1" applyAlignment="1" applyProtection="1">
      <alignment horizontal="left" vertical="center" wrapText="1"/>
      <protection hidden="1"/>
    </xf>
    <xf numFmtId="0" fontId="12" fillId="6" borderId="86" xfId="0" applyFont="1" applyFill="1" applyBorder="1" applyAlignment="1" applyProtection="1">
      <alignment horizontal="center" vertical="center"/>
      <protection hidden="1"/>
    </xf>
    <xf numFmtId="0" fontId="12" fillId="6" borderId="87" xfId="0" applyFont="1" applyFill="1" applyBorder="1" applyAlignment="1" applyProtection="1">
      <alignment horizontal="center" vertical="center"/>
      <protection hidden="1"/>
    </xf>
    <xf numFmtId="181" fontId="51" fillId="2" borderId="19" xfId="1" applyNumberFormat="1" applyFont="1" applyFill="1" applyBorder="1" applyAlignment="1" applyProtection="1">
      <alignment horizontal="right"/>
      <protection hidden="1"/>
    </xf>
    <xf numFmtId="0" fontId="12" fillId="6" borderId="88" xfId="0" applyFont="1" applyFill="1" applyBorder="1" applyAlignment="1" applyProtection="1">
      <alignment horizontal="center" vertical="center"/>
      <protection hidden="1"/>
    </xf>
    <xf numFmtId="181" fontId="51" fillId="2" borderId="21" xfId="1" applyNumberFormat="1" applyFont="1" applyFill="1" applyBorder="1" applyAlignment="1" applyProtection="1">
      <alignment horizontal="right"/>
      <protection hidden="1"/>
    </xf>
    <xf numFmtId="0" fontId="12" fillId="6" borderId="89" xfId="0" applyFont="1" applyFill="1" applyBorder="1" applyAlignment="1" applyProtection="1">
      <alignment horizontal="center" vertical="center"/>
      <protection hidden="1"/>
    </xf>
    <xf numFmtId="181" fontId="51" fillId="2" borderId="66" xfId="1" applyNumberFormat="1" applyFont="1" applyFill="1" applyBorder="1" applyAlignment="1" applyProtection="1">
      <alignment horizontal="right"/>
      <protection hidden="1"/>
    </xf>
    <xf numFmtId="0" fontId="12" fillId="6" borderId="109" xfId="0" applyFont="1" applyFill="1" applyBorder="1" applyAlignment="1" applyProtection="1">
      <alignment horizontal="center" vertical="center"/>
      <protection hidden="1"/>
    </xf>
    <xf numFmtId="0" fontId="12" fillId="6" borderId="111" xfId="0" applyFont="1" applyFill="1" applyBorder="1" applyAlignment="1" applyProtection="1">
      <alignment horizontal="center" vertical="center"/>
      <protection hidden="1"/>
    </xf>
    <xf numFmtId="0" fontId="12" fillId="6" borderId="114" xfId="0" applyFont="1" applyFill="1" applyBorder="1" applyAlignment="1" applyProtection="1">
      <alignment horizontal="center" vertical="center"/>
      <protection hidden="1"/>
    </xf>
    <xf numFmtId="0" fontId="12" fillId="6" borderId="115" xfId="0" applyFont="1" applyFill="1" applyBorder="1" applyAlignment="1" applyProtection="1">
      <alignment horizontal="center" vertical="center"/>
      <protection hidden="1"/>
    </xf>
    <xf numFmtId="181" fontId="9" fillId="2" borderId="148" xfId="1" applyNumberFormat="1" applyFont="1" applyFill="1" applyBorder="1" applyAlignment="1" applyProtection="1">
      <alignment horizontal="right" vertical="center"/>
    </xf>
    <xf numFmtId="181" fontId="9" fillId="2" borderId="156" xfId="1" applyNumberFormat="1" applyFont="1" applyFill="1" applyBorder="1" applyAlignment="1" applyProtection="1">
      <alignment horizontal="right" vertical="center"/>
    </xf>
    <xf numFmtId="0" fontId="30" fillId="3" borderId="109" xfId="0" applyFont="1" applyFill="1" applyBorder="1" applyAlignment="1">
      <alignment horizontal="center" vertical="center"/>
    </xf>
    <xf numFmtId="0" fontId="30" fillId="3" borderId="159" xfId="0" applyFont="1" applyFill="1" applyBorder="1" applyAlignment="1">
      <alignment horizontal="center" vertical="center"/>
    </xf>
    <xf numFmtId="0" fontId="0" fillId="2" borderId="174" xfId="0" applyFill="1" applyBorder="1" applyAlignment="1">
      <alignment horizontal="center" vertical="center"/>
    </xf>
    <xf numFmtId="180" fontId="2" fillId="2" borderId="174" xfId="0" applyNumberFormat="1" applyFont="1" applyFill="1" applyBorder="1" applyAlignment="1">
      <alignment horizontal="right" vertical="center"/>
    </xf>
    <xf numFmtId="0" fontId="2" fillId="2" borderId="174" xfId="0" applyFont="1" applyFill="1" applyBorder="1" applyAlignment="1" applyProtection="1">
      <alignment vertical="center" shrinkToFit="1"/>
      <protection locked="0"/>
    </xf>
    <xf numFmtId="0" fontId="2" fillId="2" borderId="174" xfId="0" applyFont="1" applyFill="1" applyBorder="1" applyAlignment="1" applyProtection="1">
      <alignment horizontal="left" vertical="center" shrinkToFit="1"/>
      <protection locked="0"/>
    </xf>
    <xf numFmtId="182" fontId="2" fillId="2" borderId="174" xfId="0" applyNumberFormat="1" applyFont="1" applyFill="1" applyBorder="1" applyAlignment="1" applyProtection="1">
      <alignment horizontal="right" vertical="center"/>
      <protection locked="0"/>
    </xf>
    <xf numFmtId="179" fontId="2" fillId="2" borderId="174" xfId="0" applyNumberFormat="1" applyFont="1" applyFill="1" applyBorder="1" applyAlignment="1" applyProtection="1">
      <alignment horizontal="center" vertical="center"/>
      <protection locked="0"/>
    </xf>
    <xf numFmtId="190" fontId="2" fillId="2" borderId="174" xfId="0" applyNumberFormat="1" applyFont="1" applyFill="1" applyBorder="1" applyAlignment="1" applyProtection="1">
      <alignment horizontal="right" vertical="center"/>
      <protection locked="0"/>
    </xf>
    <xf numFmtId="184" fontId="2" fillId="2" borderId="174" xfId="2" applyNumberFormat="1" applyFont="1" applyFill="1" applyBorder="1" applyAlignment="1" applyProtection="1">
      <alignment horizontal="center" vertical="center"/>
      <protection locked="0"/>
    </xf>
    <xf numFmtId="0" fontId="24" fillId="2" borderId="0" xfId="0" applyFont="1" applyFill="1" applyAlignment="1" applyProtection="1">
      <alignment horizontal="left" shrinkToFit="1"/>
      <protection hidden="1"/>
    </xf>
    <xf numFmtId="182" fontId="24" fillId="2" borderId="0" xfId="0" applyNumberFormat="1" applyFont="1" applyFill="1" applyAlignment="1" applyProtection="1">
      <alignment horizontal="right" shrinkToFit="1"/>
      <protection hidden="1"/>
    </xf>
    <xf numFmtId="187" fontId="24" fillId="2" borderId="0" xfId="0" applyNumberFormat="1" applyFont="1" applyFill="1" applyAlignment="1" applyProtection="1">
      <alignment horizontal="right" shrinkToFit="1"/>
      <protection hidden="1"/>
    </xf>
    <xf numFmtId="179" fontId="24" fillId="2" borderId="0" xfId="0" applyNumberFormat="1" applyFont="1" applyFill="1" applyAlignment="1" applyProtection="1">
      <alignment horizontal="center"/>
      <protection hidden="1"/>
    </xf>
    <xf numFmtId="193" fontId="24" fillId="2" borderId="0" xfId="0" applyNumberFormat="1" applyFont="1" applyFill="1" applyAlignment="1" applyProtection="1">
      <alignment horizontal="right"/>
      <protection hidden="1"/>
    </xf>
    <xf numFmtId="186" fontId="24" fillId="2" borderId="0" xfId="0" applyNumberFormat="1" applyFont="1" applyFill="1" applyAlignment="1" applyProtection="1">
      <alignment horizontal="left"/>
      <protection hidden="1"/>
    </xf>
    <xf numFmtId="184" fontId="24" fillId="2" borderId="0" xfId="2" applyNumberFormat="1" applyFont="1" applyFill="1" applyBorder="1" applyAlignment="1" applyProtection="1">
      <alignment horizontal="center"/>
      <protection hidden="1"/>
    </xf>
    <xf numFmtId="0" fontId="2" fillId="2" borderId="0" xfId="0" applyFont="1" applyFill="1" applyAlignment="1">
      <alignment vertical="center" shrinkToFit="1"/>
    </xf>
    <xf numFmtId="182" fontId="2" fillId="2" borderId="0" xfId="0" applyNumberFormat="1" applyFont="1" applyFill="1" applyAlignment="1">
      <alignment horizontal="right" vertical="center"/>
    </xf>
    <xf numFmtId="179" fontId="2" fillId="2" borderId="0" xfId="0" applyNumberFormat="1" applyFont="1" applyFill="1" applyAlignment="1">
      <alignment horizontal="center" vertical="center"/>
    </xf>
    <xf numFmtId="190" fontId="2" fillId="2" borderId="0" xfId="0" applyNumberFormat="1" applyFont="1" applyFill="1" applyAlignment="1">
      <alignment horizontal="right" vertical="center"/>
    </xf>
    <xf numFmtId="181" fontId="51" fillId="2" borderId="12" xfId="1" applyNumberFormat="1" applyFont="1" applyFill="1" applyBorder="1" applyAlignment="1" applyProtection="1">
      <alignment horizontal="right"/>
      <protection hidden="1"/>
    </xf>
    <xf numFmtId="180" fontId="2" fillId="6" borderId="154" xfId="0" applyNumberFormat="1" applyFont="1" applyFill="1" applyBorder="1" applyAlignment="1">
      <alignment horizontal="right" vertical="center"/>
    </xf>
    <xf numFmtId="180" fontId="2" fillId="6" borderId="152" xfId="0" applyNumberFormat="1" applyFont="1" applyFill="1" applyBorder="1" applyAlignment="1">
      <alignment horizontal="right" vertical="center"/>
    </xf>
    <xf numFmtId="180" fontId="2" fillId="6" borderId="157" xfId="0" applyNumberFormat="1" applyFont="1" applyFill="1" applyBorder="1" applyAlignment="1">
      <alignment horizontal="right" vertical="center"/>
    </xf>
    <xf numFmtId="181" fontId="0" fillId="2" borderId="0" xfId="0" applyNumberFormat="1" applyFill="1">
      <alignment vertical="center"/>
    </xf>
    <xf numFmtId="0" fontId="0" fillId="2" borderId="0" xfId="0" applyFill="1">
      <alignment vertical="center"/>
    </xf>
    <xf numFmtId="180" fontId="2" fillId="6" borderId="38" xfId="0" applyNumberFormat="1" applyFont="1" applyFill="1" applyBorder="1" applyAlignment="1">
      <alignment horizontal="right" vertical="center"/>
    </xf>
    <xf numFmtId="180" fontId="2" fillId="6" borderId="21" xfId="0" applyNumberFormat="1" applyFont="1" applyFill="1" applyBorder="1" applyAlignment="1">
      <alignment horizontal="right" vertical="center"/>
    </xf>
    <xf numFmtId="180" fontId="2" fillId="6" borderId="138" xfId="0" applyNumberFormat="1" applyFont="1" applyFill="1" applyBorder="1" applyAlignment="1">
      <alignment horizontal="right" vertical="center"/>
    </xf>
    <xf numFmtId="182" fontId="2" fillId="2" borderId="150" xfId="0" applyNumberFormat="1" applyFont="1" applyFill="1" applyBorder="1" applyAlignment="1" applyProtection="1">
      <alignment horizontal="right" vertical="center" shrinkToFit="1"/>
      <protection locked="0"/>
    </xf>
    <xf numFmtId="179" fontId="2" fillId="2" borderId="151" xfId="0" applyNumberFormat="1" applyFont="1" applyFill="1" applyBorder="1" applyAlignment="1" applyProtection="1">
      <alignment horizontal="center" vertical="center"/>
      <protection locked="0"/>
    </xf>
    <xf numFmtId="179" fontId="2" fillId="2" borderId="152" xfId="0" applyNumberFormat="1" applyFont="1" applyFill="1" applyBorder="1" applyAlignment="1" applyProtection="1">
      <alignment horizontal="center" vertical="center"/>
      <protection locked="0"/>
    </xf>
    <xf numFmtId="179" fontId="2" fillId="2" borderId="153" xfId="0" applyNumberFormat="1" applyFont="1" applyFill="1" applyBorder="1" applyAlignment="1" applyProtection="1">
      <alignment horizontal="center" vertical="center"/>
      <protection locked="0"/>
    </xf>
    <xf numFmtId="190" fontId="2" fillId="2" borderId="151" xfId="0" applyNumberFormat="1" applyFont="1" applyFill="1" applyBorder="1" applyAlignment="1" applyProtection="1">
      <alignment horizontal="right" vertical="center"/>
      <protection locked="0"/>
    </xf>
    <xf numFmtId="190" fontId="2" fillId="2" borderId="152" xfId="0" applyNumberFormat="1" applyFont="1" applyFill="1" applyBorder="1" applyAlignment="1" applyProtection="1">
      <alignment horizontal="right" vertical="center"/>
      <protection locked="0"/>
    </xf>
    <xf numFmtId="184" fontId="2" fillId="2" borderId="151" xfId="0" applyNumberFormat="1" applyFont="1" applyFill="1" applyBorder="1" applyAlignment="1" applyProtection="1">
      <alignment horizontal="center" vertical="center"/>
      <protection locked="0"/>
    </xf>
    <xf numFmtId="184" fontId="2" fillId="2" borderId="152" xfId="0" applyNumberFormat="1" applyFont="1" applyFill="1" applyBorder="1" applyAlignment="1" applyProtection="1">
      <alignment horizontal="center" vertical="center"/>
      <protection locked="0"/>
    </xf>
    <xf numFmtId="180" fontId="2" fillId="6" borderId="155" xfId="0" applyNumberFormat="1" applyFont="1" applyFill="1" applyBorder="1" applyAlignment="1">
      <alignment horizontal="right" vertical="center"/>
    </xf>
    <xf numFmtId="181" fontId="9" fillId="2" borderId="152" xfId="1" applyNumberFormat="1" applyFont="1" applyFill="1" applyBorder="1" applyAlignment="1" applyProtection="1">
      <alignment horizontal="right" vertical="center"/>
    </xf>
    <xf numFmtId="182" fontId="2" fillId="2" borderId="23" xfId="0" applyNumberFormat="1" applyFont="1" applyFill="1" applyBorder="1" applyAlignment="1" applyProtection="1">
      <alignment horizontal="right" vertical="center" shrinkToFit="1"/>
      <protection locked="0"/>
    </xf>
    <xf numFmtId="179" fontId="2" fillId="2" borderId="24" xfId="0" applyNumberFormat="1" applyFont="1" applyFill="1" applyBorder="1" applyAlignment="1" applyProtection="1">
      <alignment horizontal="center" vertical="center"/>
      <protection locked="0"/>
    </xf>
    <xf numFmtId="179" fontId="2" fillId="2" borderId="21" xfId="0" applyNumberFormat="1" applyFont="1" applyFill="1" applyBorder="1" applyAlignment="1" applyProtection="1">
      <alignment horizontal="center" vertical="center"/>
      <protection locked="0"/>
    </xf>
    <xf numFmtId="179" fontId="2" fillId="2" borderId="22" xfId="0" applyNumberFormat="1" applyFont="1" applyFill="1" applyBorder="1" applyAlignment="1" applyProtection="1">
      <alignment horizontal="center" vertical="center"/>
      <protection locked="0"/>
    </xf>
    <xf numFmtId="190" fontId="2" fillId="2" borderId="24" xfId="0" applyNumberFormat="1" applyFont="1" applyFill="1" applyBorder="1" applyAlignment="1" applyProtection="1">
      <alignment horizontal="right" vertical="center"/>
      <protection locked="0"/>
    </xf>
    <xf numFmtId="190" fontId="2" fillId="2" borderId="21" xfId="0" applyNumberFormat="1" applyFont="1" applyFill="1" applyBorder="1" applyAlignment="1" applyProtection="1">
      <alignment horizontal="right" vertical="center"/>
      <protection locked="0"/>
    </xf>
    <xf numFmtId="184" fontId="2" fillId="2" borderId="24" xfId="0" applyNumberFormat="1" applyFont="1" applyFill="1" applyBorder="1" applyAlignment="1" applyProtection="1">
      <alignment horizontal="center" vertical="center"/>
      <protection locked="0"/>
    </xf>
    <xf numFmtId="184" fontId="2" fillId="2" borderId="21" xfId="0" applyNumberFormat="1" applyFont="1" applyFill="1" applyBorder="1" applyAlignment="1" applyProtection="1">
      <alignment horizontal="center" vertical="center"/>
      <protection locked="0"/>
    </xf>
    <xf numFmtId="180" fontId="2" fillId="6" borderId="39" xfId="0" applyNumberFormat="1" applyFont="1" applyFill="1" applyBorder="1" applyAlignment="1">
      <alignment horizontal="right" vertical="center"/>
    </xf>
    <xf numFmtId="181" fontId="9" fillId="2" borderId="21" xfId="1" applyNumberFormat="1" applyFont="1" applyFill="1" applyBorder="1" applyAlignment="1" applyProtection="1">
      <alignment horizontal="right" vertical="center"/>
    </xf>
    <xf numFmtId="0" fontId="2" fillId="2" borderId="120" xfId="0" applyFont="1" applyFill="1" applyBorder="1" applyAlignment="1" applyProtection="1">
      <alignment vertical="center" shrinkToFit="1"/>
      <protection locked="0"/>
    </xf>
    <xf numFmtId="0" fontId="2" fillId="2" borderId="121" xfId="0" applyFont="1" applyFill="1" applyBorder="1" applyAlignment="1" applyProtection="1">
      <alignment vertical="center" shrinkToFit="1"/>
      <protection locked="0"/>
    </xf>
    <xf numFmtId="0" fontId="2" fillId="2" borderId="21" xfId="0" applyFont="1" applyFill="1" applyBorder="1" applyAlignment="1" applyProtection="1">
      <alignment horizontal="left" vertical="center" shrinkToFit="1"/>
      <protection locked="0"/>
    </xf>
    <xf numFmtId="0" fontId="2" fillId="2" borderId="22" xfId="0" applyFont="1" applyFill="1" applyBorder="1" applyAlignment="1" applyProtection="1">
      <alignment horizontal="left" vertical="center" shrinkToFit="1"/>
      <protection locked="0"/>
    </xf>
    <xf numFmtId="180" fontId="2" fillId="6" borderId="122" xfId="0" applyNumberFormat="1" applyFont="1" applyFill="1" applyBorder="1" applyAlignment="1">
      <alignment horizontal="right" vertical="center"/>
    </xf>
    <xf numFmtId="180" fontId="2" fillId="6" borderId="120" xfId="0" applyNumberFormat="1" applyFont="1" applyFill="1" applyBorder="1" applyAlignment="1">
      <alignment horizontal="right" vertical="center"/>
    </xf>
    <xf numFmtId="180" fontId="2" fillId="6" borderId="123" xfId="0" applyNumberFormat="1" applyFont="1" applyFill="1" applyBorder="1" applyAlignment="1">
      <alignment horizontal="right" vertical="center"/>
    </xf>
    <xf numFmtId="182" fontId="2" fillId="2" borderId="17" xfId="0" applyNumberFormat="1" applyFont="1" applyFill="1" applyBorder="1" applyAlignment="1" applyProtection="1">
      <alignment horizontal="right" vertical="center" shrinkToFit="1"/>
      <protection locked="0"/>
    </xf>
    <xf numFmtId="179" fontId="2" fillId="2" borderId="18" xfId="0" applyNumberFormat="1" applyFont="1" applyFill="1" applyBorder="1" applyAlignment="1" applyProtection="1">
      <alignment horizontal="center" vertical="center"/>
      <protection locked="0"/>
    </xf>
    <xf numFmtId="179" fontId="2" fillId="2" borderId="19" xfId="0" applyNumberFormat="1" applyFont="1" applyFill="1" applyBorder="1" applyAlignment="1" applyProtection="1">
      <alignment horizontal="center" vertical="center"/>
      <protection locked="0"/>
    </xf>
    <xf numFmtId="179" fontId="2" fillId="2" borderId="20" xfId="0" applyNumberFormat="1" applyFont="1" applyFill="1" applyBorder="1" applyAlignment="1" applyProtection="1">
      <alignment horizontal="center" vertical="center"/>
      <protection locked="0"/>
    </xf>
    <xf numFmtId="190" fontId="2" fillId="2" borderId="18" xfId="0" applyNumberFormat="1" applyFont="1" applyFill="1" applyBorder="1" applyAlignment="1" applyProtection="1">
      <alignment horizontal="right" vertical="center"/>
      <protection locked="0"/>
    </xf>
    <xf numFmtId="190" fontId="2" fillId="2" borderId="19" xfId="0" applyNumberFormat="1" applyFont="1" applyFill="1" applyBorder="1" applyAlignment="1" applyProtection="1">
      <alignment horizontal="right" vertical="center"/>
      <protection locked="0"/>
    </xf>
    <xf numFmtId="184" fontId="2" fillId="2" borderId="18" xfId="0" applyNumberFormat="1" applyFont="1" applyFill="1" applyBorder="1" applyAlignment="1" applyProtection="1">
      <alignment horizontal="center" vertical="center"/>
      <protection locked="0"/>
    </xf>
    <xf numFmtId="184" fontId="2" fillId="2" borderId="19" xfId="0" applyNumberFormat="1" applyFont="1" applyFill="1" applyBorder="1" applyAlignment="1" applyProtection="1">
      <alignment horizontal="center" vertical="center"/>
      <protection locked="0"/>
    </xf>
    <xf numFmtId="180" fontId="2" fillId="6" borderId="44" xfId="0" applyNumberFormat="1" applyFont="1" applyFill="1" applyBorder="1" applyAlignment="1">
      <alignment horizontal="right" vertical="center"/>
    </xf>
    <xf numFmtId="180" fontId="2" fillId="6" borderId="19" xfId="0" applyNumberFormat="1" applyFont="1" applyFill="1" applyBorder="1" applyAlignment="1">
      <alignment horizontal="right" vertical="center"/>
    </xf>
    <xf numFmtId="180" fontId="2" fillId="6" borderId="45" xfId="0" applyNumberFormat="1" applyFont="1" applyFill="1" applyBorder="1" applyAlignment="1">
      <alignment horizontal="right" vertical="center"/>
    </xf>
    <xf numFmtId="181" fontId="9" fillId="2" borderId="19" xfId="1" applyNumberFormat="1" applyFont="1" applyFill="1" applyBorder="1" applyAlignment="1" applyProtection="1">
      <alignment horizontal="right" vertical="center"/>
    </xf>
    <xf numFmtId="0" fontId="11" fillId="2" borderId="0" xfId="0" applyFont="1" applyFill="1" applyAlignment="1">
      <alignment horizontal="left" wrapText="1"/>
    </xf>
    <xf numFmtId="0" fontId="11" fillId="2" borderId="0" xfId="0" applyFont="1" applyFill="1" applyAlignment="1">
      <alignment horizontal="left" shrinkToFit="1"/>
    </xf>
    <xf numFmtId="177" fontId="11" fillId="2" borderId="0" xfId="0" applyNumberFormat="1" applyFont="1" applyFill="1" applyAlignment="1">
      <alignment horizontal="left" shrinkToFit="1"/>
    </xf>
    <xf numFmtId="0" fontId="8" fillId="2" borderId="0" xfId="0" applyFont="1" applyFill="1" applyAlignment="1">
      <alignment horizontal="left" shrinkToFit="1"/>
    </xf>
    <xf numFmtId="0" fontId="2" fillId="2" borderId="0" xfId="0" applyFont="1" applyFill="1" applyAlignment="1">
      <alignment horizontal="center" wrapText="1"/>
    </xf>
    <xf numFmtId="0" fontId="9" fillId="2" borderId="0" xfId="0" applyFont="1" applyFill="1" applyAlignment="1">
      <alignment horizontal="center" wrapText="1"/>
    </xf>
    <xf numFmtId="0" fontId="30" fillId="3" borderId="131" xfId="0" applyFont="1" applyFill="1" applyBorder="1" applyAlignment="1">
      <alignment horizontal="center" vertical="center"/>
    </xf>
    <xf numFmtId="0" fontId="30" fillId="3" borderId="128" xfId="0" applyFont="1" applyFill="1" applyBorder="1" applyAlignment="1">
      <alignment horizontal="center" vertical="center"/>
    </xf>
    <xf numFmtId="0" fontId="30" fillId="3" borderId="132" xfId="0" applyFont="1" applyFill="1" applyBorder="1" applyAlignment="1">
      <alignment horizontal="center" vertical="center"/>
    </xf>
    <xf numFmtId="0" fontId="30" fillId="3" borderId="131" xfId="0" applyFont="1" applyFill="1" applyBorder="1" applyAlignment="1">
      <alignment horizontal="center" vertical="center" wrapText="1"/>
    </xf>
    <xf numFmtId="0" fontId="30" fillId="3" borderId="128" xfId="0" applyFont="1" applyFill="1" applyBorder="1" applyAlignment="1">
      <alignment horizontal="center" vertical="center" wrapText="1"/>
    </xf>
    <xf numFmtId="0" fontId="30" fillId="3" borderId="132" xfId="0" applyFont="1" applyFill="1" applyBorder="1" applyAlignment="1">
      <alignment horizontal="center" vertical="center" wrapText="1"/>
    </xf>
    <xf numFmtId="0" fontId="30" fillId="6" borderId="133" xfId="0" applyFont="1" applyFill="1" applyBorder="1" applyAlignment="1">
      <alignment horizontal="center" vertical="center"/>
    </xf>
    <xf numFmtId="0" fontId="30" fillId="6" borderId="128" xfId="0" applyFont="1" applyFill="1" applyBorder="1" applyAlignment="1">
      <alignment horizontal="center" vertical="center"/>
    </xf>
    <xf numFmtId="0" fontId="30" fillId="6" borderId="134" xfId="0" applyFont="1" applyFill="1" applyBorder="1" applyAlignment="1">
      <alignment horizontal="center" vertical="center"/>
    </xf>
    <xf numFmtId="0" fontId="30" fillId="2" borderId="128" xfId="0" applyFont="1" applyFill="1" applyBorder="1" applyAlignment="1">
      <alignment horizontal="center" vertical="center" wrapText="1"/>
    </xf>
    <xf numFmtId="0" fontId="30" fillId="2" borderId="128" xfId="0" applyFont="1" applyFill="1" applyBorder="1" applyAlignment="1">
      <alignment horizontal="center" vertical="center"/>
    </xf>
    <xf numFmtId="0" fontId="30" fillId="2" borderId="135" xfId="0" applyFont="1" applyFill="1" applyBorder="1" applyAlignment="1">
      <alignment horizontal="center" vertical="center"/>
    </xf>
    <xf numFmtId="0" fontId="30" fillId="6" borderId="136" xfId="0" applyFont="1" applyFill="1" applyBorder="1" applyAlignment="1">
      <alignment horizontal="center" vertical="center"/>
    </xf>
    <xf numFmtId="0" fontId="30" fillId="6" borderId="127" xfId="0" applyFont="1" applyFill="1" applyBorder="1" applyAlignment="1">
      <alignment horizontal="center" vertical="center"/>
    </xf>
    <xf numFmtId="0" fontId="30" fillId="6" borderId="129" xfId="0" applyFont="1" applyFill="1" applyBorder="1" applyAlignment="1">
      <alignment horizontal="center" vertical="center"/>
    </xf>
    <xf numFmtId="0" fontId="30" fillId="3" borderId="130" xfId="0" applyFont="1" applyFill="1" applyBorder="1">
      <alignment vertical="center"/>
    </xf>
    <xf numFmtId="180" fontId="2" fillId="6" borderId="137" xfId="0" applyNumberFormat="1" applyFont="1" applyFill="1" applyBorder="1" applyAlignment="1">
      <alignment horizontal="right" vertical="center"/>
    </xf>
    <xf numFmtId="180" fontId="2" fillId="6" borderId="147" xfId="0" applyNumberFormat="1" applyFont="1" applyFill="1" applyBorder="1" applyAlignment="1">
      <alignment horizontal="right" vertical="center"/>
    </xf>
    <xf numFmtId="180" fontId="2" fillId="6" borderId="143" xfId="0" applyNumberFormat="1" applyFont="1" applyFill="1" applyBorder="1" applyAlignment="1">
      <alignment horizontal="right" vertical="center"/>
    </xf>
    <xf numFmtId="180" fontId="2" fillId="6" borderId="146" xfId="0" applyNumberFormat="1" applyFont="1" applyFill="1" applyBorder="1" applyAlignment="1">
      <alignment horizontal="right" vertical="center"/>
    </xf>
    <xf numFmtId="182" fontId="9" fillId="2" borderId="143" xfId="1" applyNumberFormat="1" applyFont="1" applyFill="1" applyBorder="1" applyAlignment="1" applyProtection="1">
      <alignment horizontal="right" vertical="center"/>
    </xf>
    <xf numFmtId="182" fontId="2" fillId="2" borderId="24" xfId="0" applyNumberFormat="1" applyFont="1" applyFill="1" applyBorder="1" applyAlignment="1" applyProtection="1">
      <alignment horizontal="right" vertical="center"/>
      <protection locked="0"/>
    </xf>
    <xf numFmtId="182" fontId="2" fillId="2" borderId="21" xfId="0" applyNumberFormat="1" applyFont="1" applyFill="1" applyBorder="1" applyAlignment="1" applyProtection="1">
      <alignment horizontal="right" vertical="center"/>
      <protection locked="0"/>
    </xf>
    <xf numFmtId="182" fontId="2" fillId="2" borderId="22" xfId="0" applyNumberFormat="1" applyFont="1" applyFill="1" applyBorder="1" applyAlignment="1" applyProtection="1">
      <alignment horizontal="right" vertical="center"/>
      <protection locked="0"/>
    </xf>
    <xf numFmtId="190" fontId="2" fillId="2" borderId="22" xfId="0" applyNumberFormat="1" applyFont="1" applyFill="1" applyBorder="1" applyAlignment="1" applyProtection="1">
      <alignment horizontal="right" vertical="center"/>
      <protection locked="0"/>
    </xf>
    <xf numFmtId="184" fontId="2" fillId="2" borderId="24" xfId="2" applyNumberFormat="1" applyFont="1" applyFill="1" applyBorder="1" applyAlignment="1" applyProtection="1">
      <alignment horizontal="center" vertical="center"/>
      <protection locked="0"/>
    </xf>
    <xf numFmtId="184" fontId="2" fillId="2" borderId="21" xfId="2" applyNumberFormat="1" applyFont="1" applyFill="1" applyBorder="1" applyAlignment="1" applyProtection="1">
      <alignment horizontal="center" vertical="center"/>
      <protection locked="0"/>
    </xf>
    <xf numFmtId="182" fontId="9" fillId="2" borderId="21" xfId="1" applyNumberFormat="1" applyFont="1" applyFill="1" applyBorder="1" applyAlignment="1" applyProtection="1">
      <alignment horizontal="right" vertical="center"/>
    </xf>
    <xf numFmtId="180" fontId="2" fillId="6" borderId="149" xfId="0" applyNumberFormat="1" applyFont="1" applyFill="1" applyBorder="1" applyAlignment="1">
      <alignment horizontal="right" vertical="center"/>
    </xf>
    <xf numFmtId="182" fontId="2" fillId="2" borderId="145" xfId="0" applyNumberFormat="1" applyFont="1" applyFill="1" applyBorder="1" applyAlignment="1" applyProtection="1">
      <alignment horizontal="right" vertical="center"/>
      <protection locked="0"/>
    </xf>
    <xf numFmtId="182" fontId="2" fillId="2" borderId="143" xfId="0" applyNumberFormat="1" applyFont="1" applyFill="1" applyBorder="1" applyAlignment="1" applyProtection="1">
      <alignment horizontal="right" vertical="center"/>
      <protection locked="0"/>
    </xf>
    <xf numFmtId="182" fontId="2" fillId="2" borderId="144" xfId="0" applyNumberFormat="1" applyFont="1" applyFill="1" applyBorder="1" applyAlignment="1" applyProtection="1">
      <alignment horizontal="right" vertical="center"/>
      <protection locked="0"/>
    </xf>
    <xf numFmtId="179" fontId="2" fillId="2" borderId="145" xfId="0" applyNumberFormat="1" applyFont="1" applyFill="1" applyBorder="1" applyAlignment="1" applyProtection="1">
      <alignment horizontal="center" vertical="center"/>
      <protection locked="0"/>
    </xf>
    <xf numFmtId="179" fontId="2" fillId="2" borderId="143" xfId="0" applyNumberFormat="1" applyFont="1" applyFill="1" applyBorder="1" applyAlignment="1" applyProtection="1">
      <alignment horizontal="center" vertical="center"/>
      <protection locked="0"/>
    </xf>
    <xf numFmtId="179" fontId="2" fillId="2" borderId="144" xfId="0" applyNumberFormat="1" applyFont="1" applyFill="1" applyBorder="1" applyAlignment="1" applyProtection="1">
      <alignment horizontal="center" vertical="center"/>
      <protection locked="0"/>
    </xf>
    <xf numFmtId="190" fontId="2" fillId="2" borderId="145" xfId="0" applyNumberFormat="1" applyFont="1" applyFill="1" applyBorder="1" applyAlignment="1" applyProtection="1">
      <alignment horizontal="right" vertical="center"/>
      <protection locked="0"/>
    </xf>
    <xf numFmtId="190" fontId="2" fillId="2" borderId="143" xfId="0" applyNumberFormat="1" applyFont="1" applyFill="1" applyBorder="1" applyAlignment="1" applyProtection="1">
      <alignment horizontal="right" vertical="center"/>
      <protection locked="0"/>
    </xf>
    <xf numFmtId="190" fontId="2" fillId="2" borderId="144" xfId="0" applyNumberFormat="1" applyFont="1" applyFill="1" applyBorder="1" applyAlignment="1" applyProtection="1">
      <alignment horizontal="right" vertical="center"/>
      <protection locked="0"/>
    </xf>
    <xf numFmtId="184" fontId="2" fillId="2" borderId="145" xfId="2" applyNumberFormat="1" applyFont="1" applyFill="1" applyBorder="1" applyAlignment="1" applyProtection="1">
      <alignment horizontal="center" vertical="center"/>
      <protection locked="0"/>
    </xf>
    <xf numFmtId="184" fontId="2" fillId="2" borderId="143" xfId="2" applyNumberFormat="1" applyFont="1" applyFill="1" applyBorder="1" applyAlignment="1" applyProtection="1">
      <alignment horizontal="center" vertical="center"/>
      <protection locked="0"/>
    </xf>
    <xf numFmtId="184" fontId="2" fillId="2" borderId="146" xfId="2" applyNumberFormat="1" applyFont="1" applyFill="1" applyBorder="1" applyAlignment="1" applyProtection="1">
      <alignment horizontal="center" vertical="center"/>
      <protection locked="0"/>
    </xf>
    <xf numFmtId="189" fontId="2" fillId="2" borderId="24" xfId="0" applyNumberFormat="1" applyFont="1" applyFill="1" applyBorder="1" applyAlignment="1" applyProtection="1">
      <alignment horizontal="right" vertical="center"/>
      <protection locked="0"/>
    </xf>
    <xf numFmtId="189" fontId="2" fillId="2" borderId="21" xfId="0" applyNumberFormat="1" applyFont="1" applyFill="1" applyBorder="1" applyAlignment="1" applyProtection="1">
      <alignment horizontal="right" vertical="center"/>
      <protection locked="0"/>
    </xf>
    <xf numFmtId="189" fontId="2" fillId="2" borderId="22" xfId="0" applyNumberFormat="1" applyFont="1" applyFill="1" applyBorder="1" applyAlignment="1" applyProtection="1">
      <alignment horizontal="right" vertical="center"/>
      <protection locked="0"/>
    </xf>
    <xf numFmtId="182" fontId="2" fillId="2" borderId="60" xfId="0" applyNumberFormat="1" applyFont="1" applyFill="1" applyBorder="1" applyAlignment="1" applyProtection="1">
      <alignment horizontal="right" vertical="center"/>
      <protection locked="0"/>
    </xf>
    <xf numFmtId="182" fontId="2" fillId="2" borderId="58" xfId="0" applyNumberFormat="1" applyFont="1" applyFill="1" applyBorder="1" applyAlignment="1" applyProtection="1">
      <alignment horizontal="right" vertical="center"/>
      <protection locked="0"/>
    </xf>
    <xf numFmtId="182" fontId="2" fillId="2" borderId="61" xfId="0" applyNumberFormat="1" applyFont="1" applyFill="1" applyBorder="1" applyAlignment="1" applyProtection="1">
      <alignment horizontal="right" vertical="center"/>
      <protection locked="0"/>
    </xf>
    <xf numFmtId="190" fontId="2" fillId="2" borderId="60" xfId="0" applyNumberFormat="1" applyFont="1" applyFill="1" applyBorder="1" applyAlignment="1" applyProtection="1">
      <alignment horizontal="right" vertical="center"/>
      <protection locked="0"/>
    </xf>
    <xf numFmtId="190" fontId="2" fillId="2" borderId="58" xfId="0" applyNumberFormat="1" applyFont="1" applyFill="1" applyBorder="1" applyAlignment="1" applyProtection="1">
      <alignment horizontal="right" vertical="center"/>
      <protection locked="0"/>
    </xf>
    <xf numFmtId="190" fontId="2" fillId="2" borderId="61" xfId="0" applyNumberFormat="1" applyFont="1" applyFill="1" applyBorder="1" applyAlignment="1" applyProtection="1">
      <alignment horizontal="right" vertical="center"/>
      <protection locked="0"/>
    </xf>
    <xf numFmtId="184" fontId="2" fillId="2" borderId="18" xfId="1" applyNumberFormat="1" applyFont="1" applyFill="1" applyBorder="1" applyAlignment="1" applyProtection="1">
      <alignment horizontal="center" vertical="center"/>
      <protection locked="0"/>
    </xf>
    <xf numFmtId="184" fontId="2" fillId="2" borderId="19" xfId="1" applyNumberFormat="1" applyFont="1" applyFill="1" applyBorder="1" applyAlignment="1" applyProtection="1">
      <alignment horizontal="center" vertical="center"/>
      <protection locked="0"/>
    </xf>
    <xf numFmtId="182" fontId="9" fillId="2" borderId="19" xfId="1" applyNumberFormat="1" applyFont="1" applyFill="1" applyBorder="1" applyAlignment="1" applyProtection="1">
      <alignment horizontal="right" vertical="center"/>
    </xf>
    <xf numFmtId="0" fontId="2" fillId="2" borderId="0" xfId="0" applyFont="1" applyFill="1" applyAlignment="1">
      <alignment horizontal="center" vertical="center" wrapText="1"/>
    </xf>
    <xf numFmtId="180" fontId="2" fillId="6" borderId="124" xfId="0" applyNumberFormat="1" applyFont="1" applyFill="1" applyBorder="1" applyAlignment="1">
      <alignment horizontal="right" vertical="center"/>
    </xf>
    <xf numFmtId="180" fontId="2" fillId="6" borderId="125" xfId="0" applyNumberFormat="1" applyFont="1" applyFill="1" applyBorder="1" applyAlignment="1">
      <alignment horizontal="right" vertical="center"/>
    </xf>
    <xf numFmtId="180" fontId="2" fillId="6" borderId="126" xfId="0" applyNumberFormat="1" applyFont="1" applyFill="1" applyBorder="1" applyAlignment="1">
      <alignment horizontal="right" vertical="center"/>
    </xf>
    <xf numFmtId="0" fontId="2" fillId="2" borderId="118" xfId="0" applyFont="1" applyFill="1" applyBorder="1" applyAlignment="1" applyProtection="1">
      <alignment vertical="center" shrinkToFit="1"/>
      <protection locked="0"/>
    </xf>
    <xf numFmtId="0" fontId="2" fillId="2" borderId="119" xfId="0" applyFont="1" applyFill="1" applyBorder="1" applyAlignment="1" applyProtection="1">
      <alignment vertical="center" shrinkToFit="1"/>
      <protection locked="0"/>
    </xf>
    <xf numFmtId="0" fontId="2" fillId="2" borderId="58" xfId="0" applyFont="1" applyFill="1" applyBorder="1" applyAlignment="1" applyProtection="1">
      <alignment horizontal="left" vertical="center" shrinkToFit="1"/>
      <protection locked="0"/>
    </xf>
    <xf numFmtId="0" fontId="2" fillId="2" borderId="61" xfId="0" applyFont="1" applyFill="1" applyBorder="1" applyAlignment="1" applyProtection="1">
      <alignment horizontal="left" vertical="center" shrinkToFit="1"/>
      <protection locked="0"/>
    </xf>
    <xf numFmtId="0" fontId="2" fillId="2" borderId="9" xfId="0" applyFont="1" applyFill="1" applyBorder="1" applyAlignment="1" applyProtection="1">
      <alignment horizontal="left" vertical="center" wrapText="1"/>
      <protection locked="0"/>
    </xf>
    <xf numFmtId="0" fontId="2" fillId="2" borderId="7" xfId="0" applyFont="1" applyFill="1" applyBorder="1" applyAlignment="1" applyProtection="1">
      <alignment horizontal="left" vertical="center" wrapText="1"/>
      <protection locked="0"/>
    </xf>
    <xf numFmtId="0" fontId="2" fillId="2" borderId="8" xfId="0" applyFont="1" applyFill="1" applyBorder="1" applyAlignment="1" applyProtection="1">
      <alignment horizontal="left" vertical="center" wrapText="1"/>
      <protection locked="0"/>
    </xf>
    <xf numFmtId="0" fontId="14" fillId="5" borderId="33" xfId="0" applyFont="1" applyFill="1" applyBorder="1" applyAlignment="1">
      <alignment horizontal="center" vertical="center"/>
    </xf>
    <xf numFmtId="0" fontId="14" fillId="5" borderId="34" xfId="0" applyFont="1" applyFill="1" applyBorder="1" applyAlignment="1">
      <alignment horizontal="center" vertical="center"/>
    </xf>
    <xf numFmtId="0" fontId="14" fillId="5" borderId="35" xfId="0" applyFont="1" applyFill="1" applyBorder="1" applyAlignment="1">
      <alignment horizontal="center" vertical="center"/>
    </xf>
    <xf numFmtId="38" fontId="12" fillId="2" borderId="9" xfId="0" applyNumberFormat="1" applyFont="1" applyFill="1" applyBorder="1" applyAlignment="1">
      <alignment horizontal="right" vertical="center"/>
    </xf>
    <xf numFmtId="38" fontId="12" fillId="2" borderId="7" xfId="0" applyNumberFormat="1" applyFont="1" applyFill="1" applyBorder="1" applyAlignment="1">
      <alignment horizontal="right" vertical="center"/>
    </xf>
    <xf numFmtId="38" fontId="12" fillId="2" borderId="8" xfId="0" applyNumberFormat="1" applyFont="1" applyFill="1" applyBorder="1" applyAlignment="1">
      <alignment horizontal="right" vertical="center"/>
    </xf>
    <xf numFmtId="38" fontId="12" fillId="2" borderId="33" xfId="1" applyFont="1" applyFill="1" applyBorder="1" applyAlignment="1" applyProtection="1">
      <alignment horizontal="right" vertical="center"/>
    </xf>
    <xf numFmtId="38" fontId="12" fillId="2" borderId="34" xfId="1" applyFont="1" applyFill="1" applyBorder="1" applyAlignment="1" applyProtection="1">
      <alignment horizontal="right" vertical="center"/>
    </xf>
    <xf numFmtId="38" fontId="12" fillId="2" borderId="35" xfId="1" applyFont="1" applyFill="1" applyBorder="1" applyAlignment="1" applyProtection="1">
      <alignment horizontal="right" vertical="center"/>
    </xf>
    <xf numFmtId="182" fontId="17" fillId="2" borderId="6" xfId="0" applyNumberFormat="1" applyFont="1" applyFill="1" applyBorder="1" applyAlignment="1">
      <alignment horizontal="right" vertical="center"/>
    </xf>
    <xf numFmtId="182" fontId="17" fillId="2" borderId="2" xfId="0" applyNumberFormat="1" applyFont="1" applyFill="1" applyBorder="1" applyAlignment="1">
      <alignment horizontal="right" vertical="center"/>
    </xf>
    <xf numFmtId="182" fontId="17" fillId="2" borderId="3" xfId="0" applyNumberFormat="1" applyFont="1" applyFill="1" applyBorder="1" applyAlignment="1">
      <alignment horizontal="right" vertical="center"/>
    </xf>
    <xf numFmtId="182" fontId="17" fillId="2" borderId="9" xfId="0" applyNumberFormat="1" applyFont="1" applyFill="1" applyBorder="1" applyAlignment="1">
      <alignment horizontal="right" vertical="center"/>
    </xf>
    <xf numFmtId="182" fontId="17" fillId="2" borderId="7" xfId="0" applyNumberFormat="1" applyFont="1" applyFill="1" applyBorder="1" applyAlignment="1">
      <alignment horizontal="right" vertical="center"/>
    </xf>
    <xf numFmtId="182" fontId="17" fillId="2" borderId="8" xfId="0" applyNumberFormat="1" applyFont="1" applyFill="1" applyBorder="1" applyAlignment="1">
      <alignment horizontal="right" vertical="center"/>
    </xf>
    <xf numFmtId="0" fontId="27" fillId="2" borderId="0" xfId="0" applyFont="1" applyFill="1" applyAlignment="1">
      <alignment horizontal="left" vertical="center" wrapText="1"/>
    </xf>
    <xf numFmtId="182" fontId="41" fillId="2" borderId="6" xfId="0" applyNumberFormat="1" applyFont="1" applyFill="1" applyBorder="1" applyAlignment="1">
      <alignment horizontal="right" vertical="center"/>
    </xf>
    <xf numFmtId="182" fontId="41" fillId="2" borderId="2" xfId="0" applyNumberFormat="1" applyFont="1" applyFill="1" applyBorder="1" applyAlignment="1">
      <alignment horizontal="right" vertical="center"/>
    </xf>
    <xf numFmtId="182" fontId="41" fillId="2" borderId="3" xfId="0" applyNumberFormat="1" applyFont="1" applyFill="1" applyBorder="1" applyAlignment="1">
      <alignment horizontal="right" vertical="center"/>
    </xf>
    <xf numFmtId="182" fontId="41" fillId="2" borderId="9" xfId="0" applyNumberFormat="1" applyFont="1" applyFill="1" applyBorder="1" applyAlignment="1">
      <alignment horizontal="right" vertical="center"/>
    </xf>
    <xf numFmtId="182" fontId="41" fillId="2" borderId="7" xfId="0" applyNumberFormat="1" applyFont="1" applyFill="1" applyBorder="1" applyAlignment="1">
      <alignment horizontal="right" vertical="center"/>
    </xf>
    <xf numFmtId="182" fontId="41" fillId="2" borderId="8" xfId="0" applyNumberFormat="1" applyFont="1" applyFill="1" applyBorder="1" applyAlignment="1">
      <alignment horizontal="right" vertical="center"/>
    </xf>
    <xf numFmtId="0" fontId="2" fillId="2" borderId="6" xfId="0" applyFont="1" applyFill="1" applyBorder="1" applyAlignment="1" applyProtection="1">
      <alignment horizontal="left" vertical="center" wrapText="1"/>
      <protection locked="0"/>
    </xf>
    <xf numFmtId="0" fontId="2" fillId="2" borderId="2" xfId="0" applyFont="1" applyFill="1" applyBorder="1" applyAlignment="1" applyProtection="1">
      <alignment horizontal="left" vertical="center" wrapText="1"/>
      <protection locked="0"/>
    </xf>
    <xf numFmtId="0" fontId="2" fillId="2" borderId="3" xfId="0" applyFont="1" applyFill="1" applyBorder="1" applyAlignment="1" applyProtection="1">
      <alignment horizontal="left" vertical="center" wrapText="1"/>
      <protection locked="0"/>
    </xf>
    <xf numFmtId="0" fontId="2" fillId="2" borderId="18" xfId="0" applyFont="1" applyFill="1" applyBorder="1" applyAlignment="1" applyProtection="1">
      <alignment horizontal="left" vertical="center" wrapText="1"/>
      <protection locked="0"/>
    </xf>
    <xf numFmtId="0" fontId="2" fillId="2" borderId="19" xfId="0" applyFont="1" applyFill="1" applyBorder="1" applyAlignment="1" applyProtection="1">
      <alignment horizontal="left" vertical="center" wrapText="1"/>
      <protection locked="0"/>
    </xf>
    <xf numFmtId="0" fontId="2" fillId="2" borderId="20" xfId="0" applyFont="1" applyFill="1" applyBorder="1" applyAlignment="1" applyProtection="1">
      <alignment horizontal="left" vertical="center" wrapText="1"/>
      <protection locked="0"/>
    </xf>
    <xf numFmtId="183" fontId="14" fillId="5" borderId="28" xfId="1" applyNumberFormat="1" applyFont="1" applyFill="1" applyBorder="1" applyAlignment="1" applyProtection="1">
      <alignment horizontal="center" vertical="center"/>
    </xf>
    <xf numFmtId="183" fontId="14" fillId="5" borderId="26" xfId="1" applyNumberFormat="1" applyFont="1" applyFill="1" applyBorder="1" applyAlignment="1" applyProtection="1">
      <alignment horizontal="center" vertical="center"/>
    </xf>
    <xf numFmtId="183" fontId="14" fillId="5" borderId="27" xfId="1" applyNumberFormat="1" applyFont="1" applyFill="1" applyBorder="1" applyAlignment="1" applyProtection="1">
      <alignment horizontal="center" vertical="center"/>
    </xf>
    <xf numFmtId="183" fontId="14" fillId="5" borderId="18" xfId="1" applyNumberFormat="1" applyFont="1" applyFill="1" applyBorder="1" applyAlignment="1" applyProtection="1">
      <alignment horizontal="center" vertical="center"/>
    </xf>
    <xf numFmtId="183" fontId="14" fillId="5" borderId="19" xfId="1" applyNumberFormat="1" applyFont="1" applyFill="1" applyBorder="1" applyAlignment="1" applyProtection="1">
      <alignment horizontal="center" vertical="center"/>
    </xf>
    <xf numFmtId="183" fontId="14" fillId="5" borderId="20" xfId="1" applyNumberFormat="1" applyFont="1" applyFill="1" applyBorder="1" applyAlignment="1" applyProtection="1">
      <alignment horizontal="center" vertical="center"/>
    </xf>
    <xf numFmtId="38" fontId="12" fillId="2" borderId="28" xfId="1" applyFont="1" applyFill="1" applyBorder="1" applyProtection="1">
      <alignment vertical="center"/>
    </xf>
    <xf numFmtId="38" fontId="12" fillId="2" borderId="26" xfId="1" applyFont="1" applyFill="1" applyBorder="1" applyProtection="1">
      <alignment vertical="center"/>
    </xf>
    <xf numFmtId="38" fontId="12" fillId="2" borderId="27" xfId="1" applyFont="1" applyFill="1" applyBorder="1" applyProtection="1">
      <alignment vertical="center"/>
    </xf>
    <xf numFmtId="38" fontId="12" fillId="2" borderId="18" xfId="1" applyFont="1" applyFill="1" applyBorder="1" applyProtection="1">
      <alignment vertical="center"/>
    </xf>
    <xf numFmtId="38" fontId="12" fillId="2" borderId="19" xfId="1" applyFont="1" applyFill="1" applyBorder="1" applyProtection="1">
      <alignment vertical="center"/>
    </xf>
    <xf numFmtId="38" fontId="12" fillId="2" borderId="20" xfId="1" applyFont="1" applyFill="1" applyBorder="1" applyProtection="1">
      <alignment vertical="center"/>
    </xf>
    <xf numFmtId="38" fontId="12" fillId="2" borderId="28" xfId="1" applyFont="1" applyFill="1" applyBorder="1" applyAlignment="1" applyProtection="1">
      <alignment horizontal="right" vertical="center"/>
    </xf>
    <xf numFmtId="38" fontId="12" fillId="2" borderId="26" xfId="1" applyFont="1" applyFill="1" applyBorder="1" applyAlignment="1" applyProtection="1">
      <alignment horizontal="right" vertical="center"/>
    </xf>
    <xf numFmtId="38" fontId="12" fillId="2" borderId="27" xfId="1" applyFont="1" applyFill="1" applyBorder="1" applyAlignment="1" applyProtection="1">
      <alignment horizontal="right" vertical="center"/>
    </xf>
    <xf numFmtId="38" fontId="12" fillId="2" borderId="18" xfId="1" applyFont="1" applyFill="1" applyBorder="1" applyAlignment="1" applyProtection="1">
      <alignment horizontal="right" vertical="center"/>
    </xf>
    <xf numFmtId="38" fontId="12" fillId="2" borderId="19" xfId="1" applyFont="1" applyFill="1" applyBorder="1" applyAlignment="1" applyProtection="1">
      <alignment horizontal="right" vertical="center"/>
    </xf>
    <xf numFmtId="38" fontId="12" fillId="2" borderId="20" xfId="1" applyFont="1" applyFill="1" applyBorder="1" applyAlignment="1" applyProtection="1">
      <alignment horizontal="right" vertical="center"/>
    </xf>
    <xf numFmtId="0" fontId="7" fillId="3" borderId="1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3" borderId="10" xfId="0" applyFont="1" applyFill="1" applyBorder="1" applyAlignment="1">
      <alignment horizontal="center" vertical="center" wrapText="1"/>
    </xf>
    <xf numFmtId="183" fontId="14" fillId="5" borderId="14" xfId="0" applyNumberFormat="1" applyFont="1" applyFill="1" applyBorder="1" applyAlignment="1">
      <alignment horizontal="center" vertical="center"/>
    </xf>
    <xf numFmtId="183" fontId="14" fillId="5" borderId="15" xfId="0" applyNumberFormat="1" applyFont="1" applyFill="1" applyBorder="1" applyAlignment="1">
      <alignment horizontal="center" vertical="center"/>
    </xf>
    <xf numFmtId="183" fontId="14" fillId="5" borderId="16" xfId="0" applyNumberFormat="1" applyFont="1" applyFill="1" applyBorder="1" applyAlignment="1">
      <alignment horizontal="center" vertical="center"/>
    </xf>
    <xf numFmtId="38" fontId="12" fillId="2" borderId="14" xfId="1" applyFont="1" applyFill="1" applyBorder="1" applyProtection="1">
      <alignment vertical="center"/>
    </xf>
    <xf numFmtId="38" fontId="12" fillId="2" borderId="15" xfId="1" applyFont="1" applyFill="1" applyBorder="1" applyProtection="1">
      <alignment vertical="center"/>
    </xf>
    <xf numFmtId="38" fontId="12" fillId="2" borderId="16" xfId="1" applyFont="1" applyFill="1" applyBorder="1" applyProtection="1">
      <alignment vertical="center"/>
    </xf>
    <xf numFmtId="0" fontId="2" fillId="2" borderId="24" xfId="0" applyFont="1" applyFill="1" applyBorder="1" applyAlignment="1" applyProtection="1">
      <alignment horizontal="left" vertical="center" wrapText="1"/>
      <protection locked="0"/>
    </xf>
    <xf numFmtId="0" fontId="2" fillId="2" borderId="21" xfId="0" applyFont="1" applyFill="1" applyBorder="1" applyAlignment="1" applyProtection="1">
      <alignment horizontal="left" vertical="center" wrapText="1"/>
      <protection locked="0"/>
    </xf>
    <xf numFmtId="0" fontId="2" fillId="2" borderId="22" xfId="0" applyFont="1" applyFill="1" applyBorder="1" applyAlignment="1" applyProtection="1">
      <alignment horizontal="left" vertical="center" wrapText="1"/>
      <protection locked="0"/>
    </xf>
    <xf numFmtId="184" fontId="14" fillId="5" borderId="30" xfId="1" applyNumberFormat="1" applyFont="1" applyFill="1" applyBorder="1" applyAlignment="1" applyProtection="1">
      <alignment horizontal="center" vertical="center"/>
    </xf>
    <xf numFmtId="184" fontId="14" fillId="5" borderId="31" xfId="1" applyNumberFormat="1" applyFont="1" applyFill="1" applyBorder="1" applyAlignment="1" applyProtection="1">
      <alignment horizontal="center" vertical="center"/>
    </xf>
    <xf numFmtId="184" fontId="14" fillId="5" borderId="32" xfId="1" applyNumberFormat="1" applyFont="1" applyFill="1" applyBorder="1" applyAlignment="1" applyProtection="1">
      <alignment horizontal="center" vertical="center"/>
    </xf>
    <xf numFmtId="38" fontId="12" fillId="2" borderId="30" xfId="1" applyFont="1" applyFill="1" applyBorder="1" applyProtection="1">
      <alignment vertical="center"/>
    </xf>
    <xf numFmtId="38" fontId="12" fillId="2" borderId="31" xfId="1" applyFont="1" applyFill="1" applyBorder="1" applyProtection="1">
      <alignment vertical="center"/>
    </xf>
    <xf numFmtId="38" fontId="12" fillId="2" borderId="32" xfId="1" applyFont="1" applyFill="1" applyBorder="1" applyProtection="1">
      <alignment vertical="center"/>
    </xf>
    <xf numFmtId="38" fontId="12" fillId="2" borderId="30" xfId="1" applyFont="1" applyFill="1" applyBorder="1" applyAlignment="1" applyProtection="1">
      <alignment horizontal="right" vertical="center"/>
    </xf>
    <xf numFmtId="38" fontId="12" fillId="2" borderId="31" xfId="1" applyFont="1" applyFill="1" applyBorder="1" applyAlignment="1" applyProtection="1">
      <alignment horizontal="right" vertical="center"/>
    </xf>
    <xf numFmtId="38" fontId="12" fillId="2" borderId="32" xfId="1" applyFont="1" applyFill="1" applyBorder="1" applyAlignment="1" applyProtection="1">
      <alignment horizontal="right" vertical="center"/>
    </xf>
    <xf numFmtId="0" fontId="22" fillId="3" borderId="4" xfId="0" applyFont="1" applyFill="1" applyBorder="1" applyAlignment="1" applyProtection="1">
      <alignment horizontal="center" vertical="center" shrinkToFit="1"/>
      <protection locked="0"/>
    </xf>
    <xf numFmtId="0" fontId="22" fillId="3" borderId="0" xfId="0" applyFont="1" applyFill="1" applyAlignment="1" applyProtection="1">
      <alignment horizontal="center" vertical="center" shrinkToFit="1"/>
      <protection locked="0"/>
    </xf>
    <xf numFmtId="0" fontId="22" fillId="3" borderId="9" xfId="0" applyFont="1" applyFill="1" applyBorder="1" applyAlignment="1" applyProtection="1">
      <alignment horizontal="center" vertical="center" shrinkToFit="1"/>
      <protection locked="0"/>
    </xf>
    <xf numFmtId="0" fontId="22" fillId="3" borderId="7" xfId="0" applyFont="1" applyFill="1" applyBorder="1" applyAlignment="1" applyProtection="1">
      <alignment horizontal="center" vertical="center" shrinkToFit="1"/>
      <protection locked="0"/>
    </xf>
    <xf numFmtId="0" fontId="16" fillId="2" borderId="0" xfId="0" applyFont="1" applyFill="1" applyAlignment="1">
      <alignment horizontal="center" vertical="center"/>
    </xf>
    <xf numFmtId="0" fontId="16" fillId="2" borderId="5" xfId="0" applyFont="1" applyFill="1" applyBorder="1" applyAlignment="1">
      <alignment horizontal="center" vertical="center"/>
    </xf>
    <xf numFmtId="0" fontId="16" fillId="2" borderId="7" xfId="0" applyFont="1" applyFill="1" applyBorder="1" applyAlignment="1">
      <alignment horizontal="center" vertical="center"/>
    </xf>
    <xf numFmtId="0" fontId="16" fillId="2" borderId="8" xfId="0" applyFont="1" applyFill="1" applyBorder="1" applyAlignment="1">
      <alignment horizontal="center" vertical="center"/>
    </xf>
    <xf numFmtId="0" fontId="8" fillId="0" borderId="51" xfId="0" applyFont="1" applyBorder="1" applyAlignment="1">
      <alignment horizontal="left" vertical="center" wrapText="1"/>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8" fillId="0" borderId="40" xfId="0" applyFont="1" applyBorder="1" applyAlignment="1">
      <alignment horizontal="left" vertical="center" wrapText="1"/>
    </xf>
    <xf numFmtId="0" fontId="8" fillId="0" borderId="0" xfId="0" applyFont="1" applyAlignment="1">
      <alignment horizontal="left" vertical="center" wrapText="1"/>
    </xf>
    <xf numFmtId="0" fontId="8" fillId="0" borderId="5" xfId="0" applyFont="1" applyBorder="1" applyAlignment="1">
      <alignment horizontal="left" vertical="center" wrapText="1"/>
    </xf>
    <xf numFmtId="0" fontId="8" fillId="0" borderId="41" xfId="0" applyFont="1" applyBorder="1" applyAlignment="1">
      <alignment horizontal="left" vertical="center" wrapText="1"/>
    </xf>
    <xf numFmtId="0" fontId="8" fillId="0" borderId="42" xfId="0" applyFont="1" applyBorder="1" applyAlignment="1">
      <alignment horizontal="left" vertical="center" wrapText="1"/>
    </xf>
    <xf numFmtId="0" fontId="8" fillId="0" borderId="52" xfId="0" applyFont="1" applyBorder="1" applyAlignment="1">
      <alignment horizontal="left" vertical="center" wrapText="1"/>
    </xf>
    <xf numFmtId="0" fontId="2" fillId="7" borderId="11" xfId="0" applyFont="1" applyFill="1" applyBorder="1" applyAlignment="1">
      <alignment horizontal="center" vertical="center"/>
    </xf>
    <xf numFmtId="0" fontId="2" fillId="7" borderId="1" xfId="0" applyFont="1" applyFill="1" applyBorder="1" applyAlignment="1">
      <alignment horizontal="center" vertical="center"/>
    </xf>
    <xf numFmtId="0" fontId="2" fillId="7" borderId="10" xfId="0" applyFont="1" applyFill="1" applyBorder="1" applyAlignment="1">
      <alignment horizontal="center" vertical="center"/>
    </xf>
    <xf numFmtId="0" fontId="2" fillId="7" borderId="65" xfId="0" applyFont="1" applyFill="1" applyBorder="1" applyAlignment="1">
      <alignment horizontal="center" vertical="center"/>
    </xf>
    <xf numFmtId="178" fontId="11" fillId="6" borderId="6" xfId="0" applyNumberFormat="1" applyFont="1" applyFill="1" applyBorder="1" applyAlignment="1" applyProtection="1">
      <alignment horizontal="center" vertical="center"/>
      <protection locked="0"/>
    </xf>
    <xf numFmtId="178" fontId="11" fillId="6" borderId="2" xfId="0" applyNumberFormat="1" applyFont="1" applyFill="1" applyBorder="1" applyAlignment="1" applyProtection="1">
      <alignment horizontal="center" vertical="center"/>
      <protection locked="0"/>
    </xf>
    <xf numFmtId="178" fontId="11" fillId="6" borderId="3" xfId="0" applyNumberFormat="1" applyFont="1" applyFill="1" applyBorder="1" applyAlignment="1" applyProtection="1">
      <alignment horizontal="center" vertical="center"/>
      <protection locked="0"/>
    </xf>
    <xf numFmtId="178" fontId="11" fillId="6" borderId="53" xfId="0" applyNumberFormat="1" applyFont="1" applyFill="1" applyBorder="1" applyAlignment="1" applyProtection="1">
      <alignment horizontal="center" vertical="center"/>
      <protection locked="0"/>
    </xf>
    <xf numFmtId="178" fontId="11" fillId="6" borderId="42" xfId="0" applyNumberFormat="1" applyFont="1" applyFill="1" applyBorder="1" applyAlignment="1" applyProtection="1">
      <alignment horizontal="center" vertical="center"/>
      <protection locked="0"/>
    </xf>
    <xf numFmtId="178" fontId="11" fillId="6" borderId="52" xfId="0" applyNumberFormat="1" applyFont="1" applyFill="1" applyBorder="1" applyAlignment="1" applyProtection="1">
      <alignment horizontal="center" vertical="center"/>
      <protection locked="0"/>
    </xf>
    <xf numFmtId="177" fontId="11" fillId="6" borderId="6" xfId="0" applyNumberFormat="1" applyFont="1" applyFill="1" applyBorder="1" applyAlignment="1">
      <alignment horizontal="center" vertical="center"/>
    </xf>
    <xf numFmtId="177" fontId="11" fillId="6" borderId="2" xfId="0" applyNumberFormat="1" applyFont="1" applyFill="1" applyBorder="1" applyAlignment="1">
      <alignment horizontal="center" vertical="center"/>
    </xf>
    <xf numFmtId="177" fontId="11" fillId="6" borderId="104" xfId="0" applyNumberFormat="1" applyFont="1" applyFill="1" applyBorder="1" applyAlignment="1">
      <alignment horizontal="center" vertical="center"/>
    </xf>
    <xf numFmtId="177" fontId="11" fillId="6" borderId="53" xfId="0" applyNumberFormat="1" applyFont="1" applyFill="1" applyBorder="1" applyAlignment="1">
      <alignment horizontal="center" vertical="center"/>
    </xf>
    <xf numFmtId="177" fontId="11" fillId="6" borderId="42" xfId="0" applyNumberFormat="1" applyFont="1" applyFill="1" applyBorder="1" applyAlignment="1">
      <alignment horizontal="center" vertical="center"/>
    </xf>
    <xf numFmtId="177" fontId="11" fillId="6" borderId="43" xfId="0" applyNumberFormat="1" applyFont="1" applyFill="1" applyBorder="1" applyAlignment="1">
      <alignment horizontal="center" vertical="center"/>
    </xf>
    <xf numFmtId="0" fontId="33" fillId="2" borderId="7" xfId="0" applyFont="1" applyFill="1" applyBorder="1">
      <alignment vertical="center"/>
    </xf>
    <xf numFmtId="0" fontId="2" fillId="7" borderId="6" xfId="0" applyFont="1" applyFill="1" applyBorder="1" applyAlignment="1">
      <alignment horizontal="center" vertical="center"/>
    </xf>
    <xf numFmtId="0" fontId="2" fillId="7" borderId="2" xfId="0" applyFont="1" applyFill="1" applyBorder="1" applyAlignment="1">
      <alignment horizontal="center" vertical="center"/>
    </xf>
    <xf numFmtId="0" fontId="2" fillId="7" borderId="3" xfId="0" applyFont="1" applyFill="1" applyBorder="1" applyAlignment="1">
      <alignment horizontal="center" vertical="center"/>
    </xf>
    <xf numFmtId="0" fontId="2" fillId="7" borderId="9" xfId="0" applyFont="1" applyFill="1" applyBorder="1" applyAlignment="1">
      <alignment horizontal="center" vertical="center"/>
    </xf>
    <xf numFmtId="0" fontId="2" fillId="7" borderId="7" xfId="0" applyFont="1" applyFill="1" applyBorder="1" applyAlignment="1">
      <alignment horizontal="center" vertical="center"/>
    </xf>
    <xf numFmtId="0" fontId="2" fillId="7" borderId="8" xfId="0" applyFont="1" applyFill="1" applyBorder="1" applyAlignment="1">
      <alignment horizontal="center" vertical="center"/>
    </xf>
    <xf numFmtId="0" fontId="2" fillId="7" borderId="14" xfId="0" applyFont="1" applyFill="1" applyBorder="1" applyAlignment="1">
      <alignment horizontal="center" vertical="center"/>
    </xf>
    <xf numFmtId="0" fontId="2" fillId="7" borderId="15" xfId="0" applyFont="1" applyFill="1" applyBorder="1" applyAlignment="1">
      <alignment horizontal="center" vertical="center"/>
    </xf>
    <xf numFmtId="0" fontId="2" fillId="7" borderId="16" xfId="0" applyFont="1" applyFill="1" applyBorder="1" applyAlignment="1">
      <alignment horizontal="center" vertical="center"/>
    </xf>
    <xf numFmtId="0" fontId="2" fillId="7" borderId="28" xfId="0" applyFont="1" applyFill="1" applyBorder="1" applyAlignment="1">
      <alignment horizontal="center" vertical="center"/>
    </xf>
    <xf numFmtId="0" fontId="2" fillId="7" borderId="26" xfId="0" applyFont="1" applyFill="1" applyBorder="1" applyAlignment="1">
      <alignment horizontal="center" vertical="center"/>
    </xf>
    <xf numFmtId="0" fontId="2" fillId="7" borderId="27" xfId="0" applyFont="1" applyFill="1" applyBorder="1" applyAlignment="1">
      <alignment horizontal="center" vertical="center"/>
    </xf>
    <xf numFmtId="0" fontId="2" fillId="3" borderId="77" xfId="0" applyFont="1" applyFill="1" applyBorder="1" applyAlignment="1">
      <alignment horizontal="center" vertical="center" wrapText="1"/>
    </xf>
    <xf numFmtId="0" fontId="2" fillId="3" borderId="75" xfId="0" applyFont="1" applyFill="1" applyBorder="1" applyAlignment="1">
      <alignment horizontal="center" vertical="center" wrapText="1"/>
    </xf>
    <xf numFmtId="0" fontId="2" fillId="6" borderId="78" xfId="0" applyFont="1" applyFill="1" applyBorder="1" applyAlignment="1">
      <alignment horizontal="center" vertical="center" wrapText="1"/>
    </xf>
    <xf numFmtId="0" fontId="2" fillId="6" borderId="75" xfId="0" applyFont="1" applyFill="1" applyBorder="1" applyAlignment="1">
      <alignment horizontal="center" vertical="center" wrapText="1"/>
    </xf>
    <xf numFmtId="0" fontId="2" fillId="6" borderId="76" xfId="0" applyFont="1" applyFill="1" applyBorder="1" applyAlignment="1">
      <alignment horizontal="center" vertical="center" wrapText="1"/>
    </xf>
    <xf numFmtId="0" fontId="2" fillId="2" borderId="29" xfId="0" applyFont="1" applyFill="1" applyBorder="1" applyAlignment="1">
      <alignment horizontal="center" vertical="center"/>
    </xf>
    <xf numFmtId="177" fontId="11" fillId="3" borderId="29" xfId="0" applyNumberFormat="1" applyFont="1" applyFill="1" applyBorder="1" applyAlignment="1" applyProtection="1">
      <alignment horizontal="center" vertical="center"/>
      <protection locked="0"/>
    </xf>
    <xf numFmtId="177" fontId="2" fillId="2" borderId="29" xfId="0" applyNumberFormat="1" applyFont="1" applyFill="1" applyBorder="1" applyAlignment="1">
      <alignment horizontal="center" vertical="center"/>
    </xf>
    <xf numFmtId="0" fontId="13" fillId="7" borderId="6" xfId="0" applyFont="1" applyFill="1" applyBorder="1" applyAlignment="1">
      <alignment horizontal="center" vertical="center"/>
    </xf>
    <xf numFmtId="0" fontId="13" fillId="7" borderId="2" xfId="0" applyFont="1" applyFill="1" applyBorder="1" applyAlignment="1">
      <alignment horizontal="center" vertical="center"/>
    </xf>
    <xf numFmtId="0" fontId="13" fillId="7" borderId="3" xfId="0" applyFont="1" applyFill="1" applyBorder="1" applyAlignment="1">
      <alignment horizontal="center" vertical="center"/>
    </xf>
    <xf numFmtId="0" fontId="13" fillId="7" borderId="9" xfId="0" applyFont="1" applyFill="1" applyBorder="1" applyAlignment="1">
      <alignment horizontal="center" vertical="center"/>
    </xf>
    <xf numFmtId="0" fontId="13" fillId="7" borderId="7" xfId="0" applyFont="1" applyFill="1" applyBorder="1" applyAlignment="1">
      <alignment horizontal="center" vertical="center"/>
    </xf>
    <xf numFmtId="0" fontId="13" fillId="7" borderId="8" xfId="0" applyFont="1" applyFill="1" applyBorder="1" applyAlignment="1">
      <alignment horizontal="center" vertical="center"/>
    </xf>
    <xf numFmtId="0" fontId="26" fillId="4" borderId="11" xfId="0" applyFont="1" applyFill="1" applyBorder="1" applyAlignment="1">
      <alignment horizontal="center" vertical="center"/>
    </xf>
    <xf numFmtId="0" fontId="26" fillId="4" borderId="1" xfId="0" applyFont="1" applyFill="1" applyBorder="1" applyAlignment="1">
      <alignment horizontal="center" vertical="center"/>
    </xf>
    <xf numFmtId="0" fontId="26" fillId="4" borderId="10" xfId="0" applyFont="1" applyFill="1" applyBorder="1" applyAlignment="1">
      <alignment horizontal="center" vertical="center"/>
    </xf>
    <xf numFmtId="185" fontId="25" fillId="3" borderId="11" xfId="0" applyNumberFormat="1" applyFont="1" applyFill="1" applyBorder="1" applyAlignment="1" applyProtection="1">
      <alignment horizontal="center" vertical="center"/>
      <protection locked="0"/>
    </xf>
    <xf numFmtId="185" fontId="25" fillId="3" borderId="1" xfId="0" applyNumberFormat="1" applyFont="1" applyFill="1" applyBorder="1" applyAlignment="1" applyProtection="1">
      <alignment horizontal="center" vertical="center"/>
      <protection locked="0"/>
    </xf>
    <xf numFmtId="185" fontId="25" fillId="3" borderId="10" xfId="0" applyNumberFormat="1" applyFont="1" applyFill="1" applyBorder="1" applyAlignment="1" applyProtection="1">
      <alignment horizontal="center" vertical="center"/>
      <protection locked="0"/>
    </xf>
    <xf numFmtId="0" fontId="25" fillId="3" borderId="11" xfId="0" applyFont="1" applyFill="1" applyBorder="1" applyAlignment="1" applyProtection="1">
      <alignment horizontal="center" vertical="center" shrinkToFit="1"/>
      <protection locked="0"/>
    </xf>
    <xf numFmtId="0" fontId="25" fillId="3" borderId="1" xfId="0" applyFont="1" applyFill="1" applyBorder="1" applyAlignment="1" applyProtection="1">
      <alignment horizontal="center" vertical="center" shrinkToFit="1"/>
      <protection locked="0"/>
    </xf>
    <xf numFmtId="0" fontId="25" fillId="3" borderId="10" xfId="0" applyFont="1" applyFill="1" applyBorder="1" applyAlignment="1" applyProtection="1">
      <alignment horizontal="center" vertical="center" shrinkToFit="1"/>
      <protection locked="0"/>
    </xf>
    <xf numFmtId="0" fontId="24" fillId="3" borderId="11" xfId="0" applyFont="1" applyFill="1" applyBorder="1" applyAlignment="1" applyProtection="1">
      <alignment horizontal="left" vertical="center" shrinkToFit="1"/>
      <protection locked="0"/>
    </xf>
    <xf numFmtId="0" fontId="24" fillId="3" borderId="1" xfId="0" applyFont="1" applyFill="1" applyBorder="1" applyAlignment="1" applyProtection="1">
      <alignment horizontal="left" vertical="center" shrinkToFit="1"/>
      <protection locked="0"/>
    </xf>
    <xf numFmtId="0" fontId="24" fillId="3" borderId="10" xfId="0" applyFont="1" applyFill="1" applyBorder="1" applyAlignment="1" applyProtection="1">
      <alignment horizontal="left" vertical="center" shrinkToFit="1"/>
      <protection locked="0"/>
    </xf>
    <xf numFmtId="0" fontId="15" fillId="3" borderId="18" xfId="0" applyFont="1" applyFill="1" applyBorder="1" applyAlignment="1" applyProtection="1">
      <alignment horizontal="left" vertical="center" shrinkToFit="1"/>
      <protection locked="0"/>
    </xf>
    <xf numFmtId="0" fontId="15" fillId="3" borderId="19" xfId="0" applyFont="1" applyFill="1" applyBorder="1" applyAlignment="1" applyProtection="1">
      <alignment horizontal="left" vertical="center" shrinkToFit="1"/>
      <protection locked="0"/>
    </xf>
    <xf numFmtId="0" fontId="15" fillId="3" borderId="0" xfId="0" applyFont="1" applyFill="1" applyAlignment="1" applyProtection="1">
      <alignment horizontal="left" vertical="center" shrinkToFit="1"/>
      <protection locked="0"/>
    </xf>
    <xf numFmtId="0" fontId="15" fillId="3" borderId="5" xfId="0" applyFont="1" applyFill="1" applyBorder="1" applyAlignment="1" applyProtection="1">
      <alignment horizontal="left" vertical="center" shrinkToFit="1"/>
      <protection locked="0"/>
    </xf>
    <xf numFmtId="0" fontId="23" fillId="0" borderId="83" xfId="0" applyFont="1" applyBorder="1" applyAlignment="1">
      <alignment horizontal="center" vertical="center"/>
    </xf>
    <xf numFmtId="0" fontId="23" fillId="0" borderId="84" xfId="0" applyFont="1" applyBorder="1" applyAlignment="1">
      <alignment horizontal="center" vertical="center"/>
    </xf>
    <xf numFmtId="0" fontId="23" fillId="0" borderId="85" xfId="0" applyFont="1" applyBorder="1" applyAlignment="1">
      <alignment horizontal="center" vertical="center"/>
    </xf>
    <xf numFmtId="0" fontId="14" fillId="3" borderId="14" xfId="0" applyFont="1" applyFill="1" applyBorder="1" applyAlignment="1" applyProtection="1">
      <alignment horizontal="left" vertical="center"/>
      <protection locked="0"/>
    </xf>
    <xf numFmtId="0" fontId="14" fillId="3" borderId="15" xfId="0" applyFont="1" applyFill="1" applyBorder="1" applyAlignment="1" applyProtection="1">
      <alignment horizontal="left" vertical="center"/>
      <protection locked="0"/>
    </xf>
    <xf numFmtId="0" fontId="14" fillId="3" borderId="16" xfId="0" applyFont="1" applyFill="1" applyBorder="1" applyAlignment="1" applyProtection="1">
      <alignment horizontal="left" vertical="center"/>
      <protection locked="0"/>
    </xf>
    <xf numFmtId="0" fontId="28" fillId="2" borderId="0" xfId="0" applyFont="1" applyFill="1" applyAlignment="1">
      <alignment horizontal="center" vertical="top"/>
    </xf>
    <xf numFmtId="0" fontId="36" fillId="2" borderId="0" xfId="0" applyFont="1" applyFill="1" applyAlignment="1" applyProtection="1">
      <alignment horizontal="left" vertical="center"/>
      <protection hidden="1"/>
    </xf>
    <xf numFmtId="0" fontId="36" fillId="2" borderId="7" xfId="0" applyFont="1" applyFill="1" applyBorder="1" applyAlignment="1" applyProtection="1">
      <alignment horizontal="left" vertical="center"/>
      <protection hidden="1"/>
    </xf>
    <xf numFmtId="0" fontId="35" fillId="2" borderId="90" xfId="0" applyFont="1" applyFill="1" applyBorder="1" applyAlignment="1">
      <alignment horizontal="center" vertical="center"/>
    </xf>
    <xf numFmtId="0" fontId="35" fillId="2" borderId="62" xfId="0" applyFont="1" applyFill="1" applyBorder="1" applyAlignment="1">
      <alignment horizontal="center" vertical="center"/>
    </xf>
    <xf numFmtId="0" fontId="8" fillId="2" borderId="11" xfId="0" applyFont="1" applyFill="1" applyBorder="1" applyAlignment="1">
      <alignment horizontal="center" vertical="center"/>
    </xf>
    <xf numFmtId="0" fontId="8" fillId="2" borderId="1" xfId="0" applyFont="1" applyFill="1" applyBorder="1" applyAlignment="1">
      <alignment horizontal="center" vertical="center"/>
    </xf>
    <xf numFmtId="0" fontId="8" fillId="2" borderId="10" xfId="0" applyFont="1" applyFill="1" applyBorder="1" applyAlignment="1">
      <alignment horizontal="center" vertical="center"/>
    </xf>
    <xf numFmtId="0" fontId="31" fillId="0" borderId="11" xfId="0" applyFont="1" applyBorder="1" applyAlignment="1">
      <alignment horizontal="center" vertical="center"/>
    </xf>
    <xf numFmtId="0" fontId="31" fillId="0" borderId="1" xfId="0" applyFont="1" applyBorder="1" applyAlignment="1">
      <alignment horizontal="center" vertical="center"/>
    </xf>
    <xf numFmtId="0" fontId="31" fillId="0" borderId="10" xfId="0" applyFont="1" applyBorder="1" applyAlignment="1">
      <alignment horizontal="center" vertical="center"/>
    </xf>
    <xf numFmtId="194" fontId="13" fillId="3" borderId="2" xfId="0" applyNumberFormat="1" applyFont="1" applyFill="1" applyBorder="1" applyAlignment="1" applyProtection="1">
      <alignment horizontal="left" vertical="center" shrinkToFit="1"/>
      <protection locked="0"/>
    </xf>
    <xf numFmtId="194" fontId="13" fillId="3" borderId="3" xfId="0" applyNumberFormat="1" applyFont="1" applyFill="1" applyBorder="1" applyAlignment="1" applyProtection="1">
      <alignment horizontal="left" vertical="center" shrinkToFit="1"/>
      <protection locked="0"/>
    </xf>
    <xf numFmtId="188" fontId="18" fillId="3" borderId="90" xfId="0" applyNumberFormat="1" applyFont="1" applyFill="1" applyBorder="1" applyAlignment="1" applyProtection="1">
      <alignment horizontal="center" vertical="center"/>
      <protection locked="0"/>
    </xf>
    <xf numFmtId="188" fontId="18" fillId="3" borderId="62" xfId="0" applyNumberFormat="1" applyFont="1" applyFill="1" applyBorder="1" applyAlignment="1" applyProtection="1">
      <alignment horizontal="center" vertical="center"/>
      <protection locked="0"/>
    </xf>
    <xf numFmtId="188" fontId="18" fillId="3" borderId="91" xfId="0" applyNumberFormat="1" applyFont="1" applyFill="1" applyBorder="1" applyAlignment="1" applyProtection="1">
      <alignment horizontal="center" vertical="center"/>
      <protection locked="0"/>
    </xf>
    <xf numFmtId="0" fontId="8" fillId="2" borderId="93" xfId="0" applyFont="1" applyFill="1" applyBorder="1" applyAlignment="1">
      <alignment horizontal="left"/>
    </xf>
    <xf numFmtId="0" fontId="2" fillId="2" borderId="158" xfId="0" applyFont="1" applyFill="1" applyBorder="1" applyAlignment="1" applyProtection="1">
      <alignment vertical="center" shrinkToFit="1"/>
      <protection locked="0"/>
    </xf>
    <xf numFmtId="180" fontId="2" fillId="6" borderId="139" xfId="0" applyNumberFormat="1" applyFont="1" applyFill="1" applyBorder="1" applyAlignment="1">
      <alignment horizontal="right" vertical="center"/>
    </xf>
    <xf numFmtId="180" fontId="2" fillId="6" borderId="140" xfId="0" applyNumberFormat="1" applyFont="1" applyFill="1" applyBorder="1" applyAlignment="1">
      <alignment horizontal="right" vertical="center"/>
    </xf>
    <xf numFmtId="180" fontId="2" fillId="6" borderId="141" xfId="0" applyNumberFormat="1" applyFont="1" applyFill="1" applyBorder="1" applyAlignment="1">
      <alignment horizontal="right" vertical="center"/>
    </xf>
    <xf numFmtId="0" fontId="2" fillId="2" borderId="140" xfId="0" applyFont="1" applyFill="1" applyBorder="1" applyAlignment="1" applyProtection="1">
      <alignment vertical="center" shrinkToFit="1"/>
      <protection locked="0"/>
    </xf>
    <xf numFmtId="0" fontId="2" fillId="2" borderId="142" xfId="0" applyFont="1" applyFill="1" applyBorder="1" applyAlignment="1" applyProtection="1">
      <alignment vertical="center" shrinkToFit="1"/>
      <protection locked="0"/>
    </xf>
    <xf numFmtId="0" fontId="2" fillId="2" borderId="143" xfId="0" applyFont="1" applyFill="1" applyBorder="1" applyAlignment="1" applyProtection="1">
      <alignment horizontal="left" vertical="center" shrinkToFit="1"/>
      <protection locked="0"/>
    </xf>
    <xf numFmtId="0" fontId="2" fillId="2" borderId="144" xfId="0" applyFont="1" applyFill="1" applyBorder="1" applyAlignment="1" applyProtection="1">
      <alignment horizontal="left" vertical="center" shrinkToFit="1"/>
      <protection locked="0"/>
    </xf>
    <xf numFmtId="0" fontId="30" fillId="3" borderId="130" xfId="0" applyFont="1" applyFill="1" applyBorder="1" applyAlignment="1">
      <alignment horizontal="center" vertical="center"/>
    </xf>
    <xf numFmtId="182" fontId="9" fillId="2" borderId="152" xfId="1" applyNumberFormat="1" applyFont="1" applyFill="1" applyBorder="1" applyAlignment="1" applyProtection="1">
      <alignment horizontal="right" vertical="center"/>
    </xf>
    <xf numFmtId="177" fontId="11" fillId="2" borderId="152" xfId="0" applyNumberFormat="1" applyFont="1" applyFill="1" applyBorder="1" applyAlignment="1">
      <alignment horizontal="left" shrinkToFit="1"/>
    </xf>
    <xf numFmtId="0" fontId="11" fillId="2" borderId="152" xfId="0" applyFont="1" applyFill="1" applyBorder="1" applyAlignment="1">
      <alignment horizontal="left" shrinkToFit="1"/>
    </xf>
    <xf numFmtId="0" fontId="23" fillId="0" borderId="9" xfId="0" applyFont="1" applyBorder="1" applyAlignment="1">
      <alignment horizontal="center" vertical="center"/>
    </xf>
    <xf numFmtId="0" fontId="23" fillId="0" borderId="7" xfId="0" applyFont="1" applyBorder="1" applyAlignment="1">
      <alignment horizontal="center" vertical="center"/>
    </xf>
    <xf numFmtId="0" fontId="23" fillId="0" borderId="8" xfId="0" applyFont="1" applyBorder="1" applyAlignment="1">
      <alignment horizontal="center" vertical="center"/>
    </xf>
    <xf numFmtId="0" fontId="15" fillId="3" borderId="9" xfId="0" applyFont="1" applyFill="1" applyBorder="1" applyAlignment="1" applyProtection="1">
      <alignment horizontal="left" vertical="center" shrinkToFit="1"/>
      <protection locked="0"/>
    </xf>
    <xf numFmtId="0" fontId="15" fillId="3" borderId="7" xfId="0" applyFont="1" applyFill="1" applyBorder="1" applyAlignment="1" applyProtection="1">
      <alignment horizontal="left" vertical="center" shrinkToFit="1"/>
      <protection locked="0"/>
    </xf>
    <xf numFmtId="0" fontId="15" fillId="3" borderId="8" xfId="0" applyFont="1" applyFill="1" applyBorder="1" applyAlignment="1" applyProtection="1">
      <alignment horizontal="left" vertical="center" shrinkToFit="1"/>
      <protection locked="0"/>
    </xf>
    <xf numFmtId="0" fontId="14" fillId="3" borderId="18" xfId="0" applyFont="1" applyFill="1" applyBorder="1" applyAlignment="1" applyProtection="1">
      <alignment horizontal="left" vertical="center"/>
      <protection locked="0"/>
    </xf>
    <xf numFmtId="0" fontId="14" fillId="3" borderId="19" xfId="0" applyFont="1" applyFill="1" applyBorder="1" applyAlignment="1" applyProtection="1">
      <alignment horizontal="left" vertical="center"/>
      <protection locked="0"/>
    </xf>
    <xf numFmtId="0" fontId="14" fillId="3" borderId="20" xfId="0" applyFont="1" applyFill="1" applyBorder="1" applyAlignment="1" applyProtection="1">
      <alignment horizontal="left" vertical="center"/>
      <protection locked="0"/>
    </xf>
    <xf numFmtId="195" fontId="11" fillId="3" borderId="29" xfId="0" applyNumberFormat="1" applyFont="1" applyFill="1" applyBorder="1" applyAlignment="1" applyProtection="1">
      <alignment horizontal="center" vertical="center"/>
      <protection locked="0"/>
    </xf>
    <xf numFmtId="0" fontId="25" fillId="2" borderId="0" xfId="0" applyFont="1" applyFill="1" applyAlignment="1" applyProtection="1">
      <alignment horizontal="left" wrapText="1"/>
      <protection hidden="1"/>
    </xf>
    <xf numFmtId="0" fontId="24" fillId="10" borderId="92" xfId="0" applyFont="1" applyFill="1" applyBorder="1" applyAlignment="1" applyProtection="1">
      <alignment horizontal="center" vertical="center" wrapText="1"/>
      <protection hidden="1"/>
    </xf>
    <xf numFmtId="0" fontId="24" fillId="10" borderId="93" xfId="0" applyFont="1" applyFill="1" applyBorder="1" applyAlignment="1" applyProtection="1">
      <alignment horizontal="center" vertical="center" wrapText="1"/>
      <protection hidden="1"/>
    </xf>
    <xf numFmtId="0" fontId="24" fillId="2" borderId="9" xfId="0" applyFont="1" applyFill="1" applyBorder="1" applyAlignment="1" applyProtection="1">
      <alignment horizontal="left" vertical="center" wrapText="1"/>
      <protection hidden="1"/>
    </xf>
    <xf numFmtId="0" fontId="24" fillId="2" borderId="7" xfId="0" applyFont="1" applyFill="1" applyBorder="1" applyAlignment="1" applyProtection="1">
      <alignment horizontal="left" vertical="center" wrapText="1"/>
      <protection hidden="1"/>
    </xf>
    <xf numFmtId="0" fontId="24" fillId="2" borderId="8" xfId="0" applyFont="1" applyFill="1" applyBorder="1" applyAlignment="1" applyProtection="1">
      <alignment horizontal="left" vertical="center" wrapText="1"/>
      <protection hidden="1"/>
    </xf>
    <xf numFmtId="0" fontId="24" fillId="2" borderId="0" xfId="0" applyFont="1" applyFill="1" applyAlignment="1" applyProtection="1">
      <alignment horizontal="center" vertical="center" wrapText="1"/>
      <protection hidden="1"/>
    </xf>
    <xf numFmtId="0" fontId="24" fillId="2" borderId="6" xfId="0" applyFont="1" applyFill="1" applyBorder="1" applyAlignment="1" applyProtection="1">
      <alignment horizontal="left" vertical="center" wrapText="1"/>
      <protection hidden="1"/>
    </xf>
    <xf numFmtId="0" fontId="24" fillId="2" borderId="2" xfId="0" applyFont="1" applyFill="1" applyBorder="1" applyAlignment="1" applyProtection="1">
      <alignment horizontal="left" vertical="center" wrapText="1"/>
      <protection hidden="1"/>
    </xf>
    <xf numFmtId="0" fontId="24" fillId="2" borderId="3" xfId="0" applyFont="1" applyFill="1" applyBorder="1" applyAlignment="1" applyProtection="1">
      <alignment horizontal="left" vertical="center" wrapText="1"/>
      <protection hidden="1"/>
    </xf>
    <xf numFmtId="0" fontId="24" fillId="2" borderId="18" xfId="0" applyFont="1" applyFill="1" applyBorder="1" applyAlignment="1" applyProtection="1">
      <alignment horizontal="left" vertical="center" wrapText="1"/>
      <protection hidden="1"/>
    </xf>
    <xf numFmtId="0" fontId="24" fillId="2" borderId="19" xfId="0" applyFont="1" applyFill="1" applyBorder="1" applyAlignment="1" applyProtection="1">
      <alignment horizontal="left" vertical="center" wrapText="1"/>
      <protection hidden="1"/>
    </xf>
    <xf numFmtId="0" fontId="24" fillId="2" borderId="20" xfId="0" applyFont="1" applyFill="1" applyBorder="1" applyAlignment="1" applyProtection="1">
      <alignment horizontal="left" vertical="center" wrapText="1"/>
      <protection hidden="1"/>
    </xf>
    <xf numFmtId="0" fontId="47" fillId="2" borderId="96" xfId="0" applyFont="1" applyFill="1" applyBorder="1" applyAlignment="1" applyProtection="1">
      <alignment horizontal="center" wrapText="1"/>
      <protection hidden="1"/>
    </xf>
    <xf numFmtId="0" fontId="47" fillId="2" borderId="2" xfId="0" applyFont="1" applyFill="1" applyBorder="1" applyAlignment="1" applyProtection="1">
      <alignment horizontal="center" wrapText="1"/>
      <protection hidden="1"/>
    </xf>
    <xf numFmtId="0" fontId="47" fillId="2" borderId="3" xfId="0" applyFont="1" applyFill="1" applyBorder="1" applyAlignment="1" applyProtection="1">
      <alignment horizontal="center" wrapText="1"/>
      <protection hidden="1"/>
    </xf>
    <xf numFmtId="0" fontId="47" fillId="2" borderId="97" xfId="0" applyFont="1" applyFill="1" applyBorder="1" applyAlignment="1" applyProtection="1">
      <alignment horizontal="center" wrapText="1"/>
      <protection hidden="1"/>
    </xf>
    <xf numFmtId="0" fontId="47" fillId="2" borderId="0" xfId="0" applyFont="1" applyFill="1" applyAlignment="1" applyProtection="1">
      <alignment horizontal="center" wrapText="1"/>
      <protection hidden="1"/>
    </xf>
    <xf numFmtId="0" fontId="47" fillId="2" borderId="5" xfId="0" applyFont="1" applyFill="1" applyBorder="1" applyAlignment="1" applyProtection="1">
      <alignment horizontal="center" wrapText="1"/>
      <protection hidden="1"/>
    </xf>
    <xf numFmtId="0" fontId="47" fillId="2" borderId="97" xfId="0" applyFont="1" applyFill="1" applyBorder="1" applyAlignment="1" applyProtection="1">
      <alignment horizontal="center" vertical="center" wrapText="1"/>
      <protection hidden="1"/>
    </xf>
    <xf numFmtId="0" fontId="47" fillId="2" borderId="0" xfId="0" applyFont="1" applyFill="1" applyAlignment="1" applyProtection="1">
      <alignment horizontal="center" vertical="center" wrapText="1"/>
      <protection hidden="1"/>
    </xf>
    <xf numFmtId="0" fontId="47" fillId="2" borderId="5" xfId="0" applyFont="1" applyFill="1" applyBorder="1" applyAlignment="1" applyProtection="1">
      <alignment horizontal="center" vertical="center" wrapText="1"/>
      <protection hidden="1"/>
    </xf>
    <xf numFmtId="0" fontId="47" fillId="2" borderId="98" xfId="0" applyFont="1" applyFill="1" applyBorder="1" applyAlignment="1" applyProtection="1">
      <alignment horizontal="center" vertical="center" wrapText="1"/>
      <protection hidden="1"/>
    </xf>
    <xf numFmtId="0" fontId="47" fillId="2" borderId="12" xfId="0" applyFont="1" applyFill="1" applyBorder="1" applyAlignment="1" applyProtection="1">
      <alignment horizontal="center" vertical="center" wrapText="1"/>
      <protection hidden="1"/>
    </xf>
    <xf numFmtId="0" fontId="47" fillId="2" borderId="36" xfId="0" applyFont="1" applyFill="1" applyBorder="1" applyAlignment="1" applyProtection="1">
      <alignment horizontal="center" vertical="center" wrapText="1"/>
      <protection hidden="1"/>
    </xf>
    <xf numFmtId="182" fontId="24" fillId="2" borderId="24" xfId="0" applyNumberFormat="1" applyFont="1" applyFill="1" applyBorder="1" applyAlignment="1" applyProtection="1">
      <alignment horizontal="right" shrinkToFit="1"/>
      <protection hidden="1"/>
    </xf>
    <xf numFmtId="182" fontId="24" fillId="2" borderId="21" xfId="0" applyNumberFormat="1" applyFont="1" applyFill="1" applyBorder="1" applyAlignment="1" applyProtection="1">
      <alignment horizontal="right" shrinkToFit="1"/>
      <protection hidden="1"/>
    </xf>
    <xf numFmtId="0" fontId="25" fillId="2" borderId="0" xfId="0" applyFont="1" applyFill="1" applyAlignment="1" applyProtection="1">
      <alignment horizontal="left" vertical="center" wrapText="1"/>
      <protection hidden="1"/>
    </xf>
    <xf numFmtId="0" fontId="24" fillId="2" borderId="158" xfId="0" applyFont="1" applyFill="1" applyBorder="1" applyAlignment="1" applyProtection="1">
      <alignment horizontal="left" shrinkToFit="1"/>
      <protection hidden="1"/>
    </xf>
    <xf numFmtId="0" fontId="24" fillId="2" borderId="120" xfId="0" applyFont="1" applyFill="1" applyBorder="1" applyAlignment="1" applyProtection="1">
      <alignment horizontal="left" shrinkToFit="1"/>
      <protection hidden="1"/>
    </xf>
    <xf numFmtId="0" fontId="24" fillId="2" borderId="121" xfId="0" applyFont="1" applyFill="1" applyBorder="1" applyAlignment="1" applyProtection="1">
      <alignment horizontal="left" shrinkToFit="1"/>
      <protection hidden="1"/>
    </xf>
    <xf numFmtId="0" fontId="52" fillId="10" borderId="163" xfId="0" applyFont="1" applyFill="1" applyBorder="1" applyAlignment="1" applyProtection="1">
      <alignment horizontal="center" vertical="center"/>
      <protection hidden="1"/>
    </xf>
    <xf numFmtId="0" fontId="52" fillId="10" borderId="54" xfId="0" applyFont="1" applyFill="1" applyBorder="1" applyAlignment="1" applyProtection="1">
      <alignment horizontal="center" vertical="center"/>
      <protection hidden="1"/>
    </xf>
    <xf numFmtId="0" fontId="52" fillId="10" borderId="164" xfId="0" applyFont="1" applyFill="1" applyBorder="1" applyAlignment="1" applyProtection="1">
      <alignment horizontal="center" vertical="center"/>
      <protection hidden="1"/>
    </xf>
    <xf numFmtId="0" fontId="24" fillId="2" borderId="21" xfId="0" applyFont="1" applyFill="1" applyBorder="1" applyAlignment="1" applyProtection="1">
      <alignment horizontal="left" shrinkToFit="1"/>
      <protection hidden="1"/>
    </xf>
    <xf numFmtId="0" fontId="24" fillId="2" borderId="22" xfId="0" applyFont="1" applyFill="1" applyBorder="1" applyAlignment="1" applyProtection="1">
      <alignment horizontal="left" shrinkToFit="1"/>
      <protection hidden="1"/>
    </xf>
    <xf numFmtId="182" fontId="24" fillId="2" borderId="60" xfId="0" applyNumberFormat="1" applyFont="1" applyFill="1" applyBorder="1" applyAlignment="1" applyProtection="1">
      <alignment horizontal="right" shrinkToFit="1"/>
      <protection hidden="1"/>
    </xf>
    <xf numFmtId="182" fontId="24" fillId="2" borderId="58" xfId="0" applyNumberFormat="1" applyFont="1" applyFill="1" applyBorder="1" applyAlignment="1" applyProtection="1">
      <alignment horizontal="right" shrinkToFit="1"/>
      <protection hidden="1"/>
    </xf>
    <xf numFmtId="178" fontId="25" fillId="6" borderId="4" xfId="0" applyNumberFormat="1" applyFont="1" applyFill="1" applyBorder="1" applyAlignment="1" applyProtection="1">
      <alignment horizontal="center" vertical="center"/>
      <protection hidden="1"/>
    </xf>
    <xf numFmtId="178" fontId="25" fillId="6" borderId="0" xfId="0" applyNumberFormat="1" applyFont="1" applyFill="1" applyAlignment="1" applyProtection="1">
      <alignment horizontal="center" vertical="center"/>
      <protection hidden="1"/>
    </xf>
    <xf numFmtId="178" fontId="25" fillId="6" borderId="5" xfId="0" applyNumberFormat="1" applyFont="1" applyFill="1" applyBorder="1" applyAlignment="1" applyProtection="1">
      <alignment horizontal="center" vertical="center"/>
      <protection hidden="1"/>
    </xf>
    <xf numFmtId="178" fontId="25" fillId="6" borderId="37" xfId="0" applyNumberFormat="1" applyFont="1" applyFill="1" applyBorder="1" applyAlignment="1" applyProtection="1">
      <alignment horizontal="center" vertical="center"/>
      <protection hidden="1"/>
    </xf>
    <xf numFmtId="178" fontId="25" fillId="6" borderId="12" xfId="0" applyNumberFormat="1" applyFont="1" applyFill="1" applyBorder="1" applyAlignment="1" applyProtection="1">
      <alignment horizontal="center" vertical="center"/>
      <protection hidden="1"/>
    </xf>
    <xf numFmtId="178" fontId="25" fillId="6" borderId="36" xfId="0" applyNumberFormat="1" applyFont="1" applyFill="1" applyBorder="1" applyAlignment="1" applyProtection="1">
      <alignment horizontal="center" vertical="center"/>
      <protection hidden="1"/>
    </xf>
    <xf numFmtId="177" fontId="25" fillId="6" borderId="0" xfId="0" applyNumberFormat="1" applyFont="1" applyFill="1" applyAlignment="1" applyProtection="1">
      <alignment horizontal="center" vertical="center"/>
      <protection hidden="1"/>
    </xf>
    <xf numFmtId="177" fontId="25" fillId="6" borderId="64" xfId="0" applyNumberFormat="1" applyFont="1" applyFill="1" applyBorder="1" applyAlignment="1" applyProtection="1">
      <alignment horizontal="center" vertical="center"/>
      <protection hidden="1"/>
    </xf>
    <xf numFmtId="177" fontId="25" fillId="6" borderId="12" xfId="0" applyNumberFormat="1" applyFont="1" applyFill="1" applyBorder="1" applyAlignment="1" applyProtection="1">
      <alignment horizontal="center" vertical="center"/>
      <protection hidden="1"/>
    </xf>
    <xf numFmtId="177" fontId="25" fillId="6" borderId="13" xfId="0" applyNumberFormat="1" applyFont="1" applyFill="1" applyBorder="1" applyAlignment="1" applyProtection="1">
      <alignment horizontal="center" vertical="center"/>
      <protection hidden="1"/>
    </xf>
    <xf numFmtId="0" fontId="24" fillId="10" borderId="6" xfId="0" applyFont="1" applyFill="1" applyBorder="1" applyAlignment="1" applyProtection="1">
      <alignment horizontal="center" vertical="center"/>
      <protection hidden="1"/>
    </xf>
    <xf numFmtId="0" fontId="24" fillId="10" borderId="2" xfId="0" applyFont="1" applyFill="1" applyBorder="1" applyAlignment="1" applyProtection="1">
      <alignment horizontal="center" vertical="center"/>
      <protection hidden="1"/>
    </xf>
    <xf numFmtId="0" fontId="24" fillId="10" borderId="3" xfId="0" applyFont="1" applyFill="1" applyBorder="1" applyAlignment="1" applyProtection="1">
      <alignment horizontal="center" vertical="center"/>
      <protection hidden="1"/>
    </xf>
    <xf numFmtId="0" fontId="24" fillId="10" borderId="9" xfId="0" applyFont="1" applyFill="1" applyBorder="1" applyAlignment="1" applyProtection="1">
      <alignment horizontal="center" vertical="center"/>
      <protection hidden="1"/>
    </xf>
    <xf numFmtId="0" fontId="24" fillId="10" borderId="7" xfId="0" applyFont="1" applyFill="1" applyBorder="1" applyAlignment="1" applyProtection="1">
      <alignment horizontal="center" vertical="center"/>
      <protection hidden="1"/>
    </xf>
    <xf numFmtId="0" fontId="24" fillId="10" borderId="8" xfId="0" applyFont="1" applyFill="1" applyBorder="1" applyAlignment="1" applyProtection="1">
      <alignment horizontal="center" vertical="center"/>
      <protection hidden="1"/>
    </xf>
    <xf numFmtId="0" fontId="24" fillId="10" borderId="14" xfId="0" applyFont="1" applyFill="1" applyBorder="1" applyAlignment="1" applyProtection="1">
      <alignment horizontal="center" vertical="center"/>
      <protection hidden="1"/>
    </xf>
    <xf numFmtId="0" fontId="24" fillId="10" borderId="15" xfId="0" applyFont="1" applyFill="1" applyBorder="1" applyAlignment="1" applyProtection="1">
      <alignment horizontal="center" vertical="center"/>
      <protection hidden="1"/>
    </xf>
    <xf numFmtId="0" fontId="24" fillId="10" borderId="16" xfId="0" applyFont="1" applyFill="1" applyBorder="1" applyAlignment="1" applyProtection="1">
      <alignment horizontal="center" vertical="center"/>
      <protection hidden="1"/>
    </xf>
    <xf numFmtId="0" fontId="24" fillId="10" borderId="28" xfId="0" applyFont="1" applyFill="1" applyBorder="1" applyAlignment="1" applyProtection="1">
      <alignment horizontal="center" vertical="center"/>
      <protection hidden="1"/>
    </xf>
    <xf numFmtId="0" fontId="24" fillId="10" borderId="26" xfId="0" applyFont="1" applyFill="1" applyBorder="1" applyAlignment="1" applyProtection="1">
      <alignment horizontal="center" vertical="center"/>
      <protection hidden="1"/>
    </xf>
    <xf numFmtId="0" fontId="24" fillId="10" borderId="27" xfId="0" applyFont="1" applyFill="1" applyBorder="1" applyAlignment="1" applyProtection="1">
      <alignment horizontal="center" vertical="center"/>
      <protection hidden="1"/>
    </xf>
    <xf numFmtId="0" fontId="24" fillId="2" borderId="66" xfId="0" applyFont="1" applyFill="1" applyBorder="1" applyAlignment="1" applyProtection="1">
      <alignment horizontal="left" shrinkToFit="1"/>
      <protection hidden="1"/>
    </xf>
    <xf numFmtId="0" fontId="24" fillId="2" borderId="67" xfId="0" applyFont="1" applyFill="1" applyBorder="1" applyAlignment="1" applyProtection="1">
      <alignment horizontal="left" shrinkToFit="1"/>
      <protection hidden="1"/>
    </xf>
    <xf numFmtId="187" fontId="24" fillId="0" borderId="73" xfId="0" applyNumberFormat="1" applyFont="1" applyBorder="1" applyAlignment="1" applyProtection="1">
      <alignment horizontal="right" shrinkToFit="1"/>
      <protection hidden="1"/>
    </xf>
    <xf numFmtId="187" fontId="24" fillId="0" borderId="22" xfId="0" applyNumberFormat="1" applyFont="1" applyBorder="1" applyAlignment="1" applyProtection="1">
      <alignment horizontal="right" shrinkToFit="1"/>
      <protection hidden="1"/>
    </xf>
    <xf numFmtId="193" fontId="24" fillId="0" borderId="24" xfId="0" applyNumberFormat="1" applyFont="1" applyBorder="1" applyAlignment="1" applyProtection="1">
      <alignment horizontal="right"/>
      <protection hidden="1"/>
    </xf>
    <xf numFmtId="193" fontId="24" fillId="0" borderId="21" xfId="0" applyNumberFormat="1" applyFont="1" applyBorder="1" applyAlignment="1" applyProtection="1">
      <alignment horizontal="right"/>
      <protection hidden="1"/>
    </xf>
    <xf numFmtId="193" fontId="24" fillId="0" borderId="81" xfId="0" applyNumberFormat="1" applyFont="1" applyBorder="1" applyAlignment="1" applyProtection="1">
      <alignment horizontal="right"/>
      <protection hidden="1"/>
    </xf>
    <xf numFmtId="186" fontId="24" fillId="0" borderId="73" xfId="0" applyNumberFormat="1" applyFont="1" applyBorder="1" applyAlignment="1" applyProtection="1">
      <alignment horizontal="left"/>
      <protection hidden="1"/>
    </xf>
    <xf numFmtId="186" fontId="24" fillId="0" borderId="22" xfId="0" applyNumberFormat="1" applyFont="1" applyBorder="1" applyAlignment="1" applyProtection="1">
      <alignment horizontal="left"/>
      <protection hidden="1"/>
    </xf>
    <xf numFmtId="184" fontId="24" fillId="0" borderId="24" xfId="0" applyNumberFormat="1" applyFont="1" applyBorder="1" applyAlignment="1" applyProtection="1">
      <alignment horizontal="center"/>
      <protection hidden="1"/>
    </xf>
    <xf numFmtId="184" fontId="24" fillId="0" borderId="21" xfId="0" applyNumberFormat="1" applyFont="1" applyBorder="1" applyAlignment="1" applyProtection="1">
      <alignment horizontal="center"/>
      <protection hidden="1"/>
    </xf>
    <xf numFmtId="180" fontId="24" fillId="8" borderId="107" xfId="0" applyNumberFormat="1" applyFont="1" applyFill="1" applyBorder="1" applyAlignment="1" applyProtection="1">
      <alignment horizontal="right"/>
      <protection hidden="1"/>
    </xf>
    <xf numFmtId="180" fontId="24" fillId="8" borderId="21" xfId="0" applyNumberFormat="1" applyFont="1" applyFill="1" applyBorder="1" applyAlignment="1" applyProtection="1">
      <alignment horizontal="right"/>
      <protection hidden="1"/>
    </xf>
    <xf numFmtId="180" fontId="24" fillId="8" borderId="25" xfId="0" applyNumberFormat="1" applyFont="1" applyFill="1" applyBorder="1" applyAlignment="1" applyProtection="1">
      <alignment horizontal="right"/>
      <protection hidden="1"/>
    </xf>
    <xf numFmtId="180" fontId="24" fillId="8" borderId="98" xfId="0" applyNumberFormat="1" applyFont="1" applyFill="1" applyBorder="1" applyAlignment="1" applyProtection="1">
      <alignment horizontal="right"/>
      <protection hidden="1"/>
    </xf>
    <xf numFmtId="180" fontId="24" fillId="8" borderId="12" xfId="0" applyNumberFormat="1" applyFont="1" applyFill="1" applyBorder="1" applyAlignment="1" applyProtection="1">
      <alignment horizontal="right"/>
      <protection hidden="1"/>
    </xf>
    <xf numFmtId="180" fontId="24" fillId="8" borderId="13" xfId="0" applyNumberFormat="1" applyFont="1" applyFill="1" applyBorder="1" applyAlignment="1" applyProtection="1">
      <alignment horizontal="right"/>
      <protection hidden="1"/>
    </xf>
    <xf numFmtId="0" fontId="43" fillId="2" borderId="0" xfId="0" applyFont="1" applyFill="1" applyAlignment="1" applyProtection="1">
      <alignment horizontal="center" vertical="top"/>
      <protection hidden="1"/>
    </xf>
    <xf numFmtId="187" fontId="24" fillId="2" borderId="72" xfId="0" applyNumberFormat="1" applyFont="1" applyFill="1" applyBorder="1" applyAlignment="1" applyProtection="1">
      <alignment horizontal="right" shrinkToFit="1"/>
      <protection hidden="1"/>
    </xf>
    <xf numFmtId="187" fontId="24" fillId="2" borderId="61" xfId="0" applyNumberFormat="1" applyFont="1" applyFill="1" applyBorder="1" applyAlignment="1" applyProtection="1">
      <alignment horizontal="right" shrinkToFit="1"/>
      <protection hidden="1"/>
    </xf>
    <xf numFmtId="187" fontId="24" fillId="2" borderId="73" xfId="0" applyNumberFormat="1" applyFont="1" applyFill="1" applyBorder="1" applyAlignment="1" applyProtection="1">
      <alignment horizontal="right" shrinkToFit="1"/>
      <protection hidden="1"/>
    </xf>
    <xf numFmtId="187" fontId="24" fillId="2" borderId="22" xfId="0" applyNumberFormat="1" applyFont="1" applyFill="1" applyBorder="1" applyAlignment="1" applyProtection="1">
      <alignment horizontal="right" shrinkToFit="1"/>
      <protection hidden="1"/>
    </xf>
    <xf numFmtId="182" fontId="51" fillId="2" borderId="21" xfId="1" applyNumberFormat="1" applyFont="1" applyFill="1" applyBorder="1" applyAlignment="1" applyProtection="1">
      <alignment horizontal="right"/>
      <protection hidden="1"/>
    </xf>
    <xf numFmtId="179" fontId="24" fillId="0" borderId="37" xfId="0" applyNumberFormat="1" applyFont="1" applyBorder="1" applyAlignment="1" applyProtection="1">
      <alignment horizontal="center"/>
      <protection hidden="1"/>
    </xf>
    <xf numFmtId="179" fontId="24" fillId="0" borderId="12" xfId="0" applyNumberFormat="1" applyFont="1" applyBorder="1" applyAlignment="1" applyProtection="1">
      <alignment horizontal="center"/>
      <protection hidden="1"/>
    </xf>
    <xf numFmtId="179" fontId="24" fillId="0" borderId="36" xfId="0" applyNumberFormat="1" applyFont="1" applyBorder="1" applyAlignment="1" applyProtection="1">
      <alignment horizontal="center"/>
      <protection hidden="1"/>
    </xf>
    <xf numFmtId="179" fontId="24" fillId="0" borderId="24" xfId="0" applyNumberFormat="1" applyFont="1" applyBorder="1" applyAlignment="1" applyProtection="1">
      <alignment horizontal="center"/>
      <protection hidden="1"/>
    </xf>
    <xf numFmtId="179" fontId="24" fillId="0" borderId="21" xfId="0" applyNumberFormat="1" applyFont="1" applyBorder="1" applyAlignment="1" applyProtection="1">
      <alignment horizontal="center"/>
      <protection hidden="1"/>
    </xf>
    <xf numFmtId="179" fontId="24" fillId="0" borderId="22" xfId="0" applyNumberFormat="1" applyFont="1" applyBorder="1" applyAlignment="1" applyProtection="1">
      <alignment horizontal="center"/>
      <protection hidden="1"/>
    </xf>
    <xf numFmtId="187" fontId="24" fillId="0" borderId="79" xfId="0" applyNumberFormat="1" applyFont="1" applyBorder="1" applyAlignment="1" applyProtection="1">
      <alignment horizontal="right" shrinkToFit="1"/>
      <protection hidden="1"/>
    </xf>
    <xf numFmtId="187" fontId="24" fillId="0" borderId="48" xfId="0" applyNumberFormat="1" applyFont="1" applyBorder="1" applyAlignment="1" applyProtection="1">
      <alignment horizontal="right" shrinkToFit="1"/>
      <protection hidden="1"/>
    </xf>
    <xf numFmtId="182" fontId="51" fillId="2" borderId="12" xfId="1" applyNumberFormat="1" applyFont="1" applyFill="1" applyBorder="1" applyAlignment="1" applyProtection="1">
      <alignment horizontal="right"/>
      <protection hidden="1"/>
    </xf>
    <xf numFmtId="181" fontId="24" fillId="0" borderId="24" xfId="0" applyNumberFormat="1" applyFont="1" applyBorder="1" applyAlignment="1" applyProtection="1">
      <alignment horizontal="right" shrinkToFit="1"/>
      <protection hidden="1"/>
    </xf>
    <xf numFmtId="181" fontId="24" fillId="0" borderId="21" xfId="0" applyNumberFormat="1" applyFont="1" applyBorder="1" applyAlignment="1" applyProtection="1">
      <alignment horizontal="right" shrinkToFit="1"/>
      <protection hidden="1"/>
    </xf>
    <xf numFmtId="181" fontId="24" fillId="0" borderId="49" xfId="0" applyNumberFormat="1" applyFont="1" applyBorder="1" applyAlignment="1" applyProtection="1">
      <alignment horizontal="right" shrinkToFit="1"/>
      <protection hidden="1"/>
    </xf>
    <xf numFmtId="181" fontId="24" fillId="0" borderId="47" xfId="0" applyNumberFormat="1" applyFont="1" applyBorder="1" applyAlignment="1" applyProtection="1">
      <alignment horizontal="right" shrinkToFit="1"/>
      <protection hidden="1"/>
    </xf>
    <xf numFmtId="184" fontId="24" fillId="0" borderId="37" xfId="0" applyNumberFormat="1" applyFont="1" applyBorder="1" applyAlignment="1" applyProtection="1">
      <alignment horizontal="center"/>
      <protection hidden="1"/>
    </xf>
    <xf numFmtId="184" fontId="24" fillId="0" borderId="12" xfId="0" applyNumberFormat="1" applyFont="1" applyBorder="1" applyAlignment="1" applyProtection="1">
      <alignment horizontal="center"/>
      <protection hidden="1"/>
    </xf>
    <xf numFmtId="186" fontId="24" fillId="0" borderId="79" xfId="0" applyNumberFormat="1" applyFont="1" applyBorder="1" applyAlignment="1" applyProtection="1">
      <alignment horizontal="left"/>
      <protection hidden="1"/>
    </xf>
    <xf numFmtId="186" fontId="24" fillId="0" borderId="48" xfId="0" applyNumberFormat="1" applyFont="1" applyBorder="1" applyAlignment="1" applyProtection="1">
      <alignment horizontal="left"/>
      <protection hidden="1"/>
    </xf>
    <xf numFmtId="193" fontId="24" fillId="0" borderId="49" xfId="0" applyNumberFormat="1" applyFont="1" applyBorder="1" applyAlignment="1" applyProtection="1">
      <alignment horizontal="right"/>
      <protection hidden="1"/>
    </xf>
    <xf numFmtId="193" fontId="24" fillId="0" borderId="47" xfId="0" applyNumberFormat="1" applyFont="1" applyBorder="1" applyAlignment="1" applyProtection="1">
      <alignment horizontal="right"/>
      <protection hidden="1"/>
    </xf>
    <xf numFmtId="193" fontId="24" fillId="0" borderId="82" xfId="0" applyNumberFormat="1" applyFont="1" applyBorder="1" applyAlignment="1" applyProtection="1">
      <alignment horizontal="right"/>
      <protection hidden="1"/>
    </xf>
    <xf numFmtId="179" fontId="24" fillId="0" borderId="18" xfId="0" applyNumberFormat="1" applyFont="1" applyBorder="1" applyAlignment="1" applyProtection="1">
      <alignment horizontal="center"/>
      <protection hidden="1"/>
    </xf>
    <xf numFmtId="179" fontId="24" fillId="0" borderId="19" xfId="0" applyNumberFormat="1" applyFont="1" applyBorder="1" applyAlignment="1" applyProtection="1">
      <alignment horizontal="center"/>
      <protection hidden="1"/>
    </xf>
    <xf numFmtId="179" fontId="24" fillId="0" borderId="20" xfId="0" applyNumberFormat="1" applyFont="1" applyBorder="1" applyAlignment="1" applyProtection="1">
      <alignment horizontal="center"/>
      <protection hidden="1"/>
    </xf>
    <xf numFmtId="186" fontId="24" fillId="0" borderId="72" xfId="0" applyNumberFormat="1" applyFont="1" applyBorder="1" applyAlignment="1" applyProtection="1">
      <alignment horizontal="left"/>
      <protection hidden="1"/>
    </xf>
    <xf numFmtId="186" fontId="24" fillId="0" borderId="61" xfId="0" applyNumberFormat="1" applyFont="1" applyBorder="1" applyAlignment="1" applyProtection="1">
      <alignment horizontal="left"/>
      <protection hidden="1"/>
    </xf>
    <xf numFmtId="193" fontId="24" fillId="0" borderId="60" xfId="0" applyNumberFormat="1" applyFont="1" applyBorder="1" applyAlignment="1" applyProtection="1">
      <alignment horizontal="right"/>
      <protection hidden="1"/>
    </xf>
    <xf numFmtId="193" fontId="24" fillId="0" borderId="58" xfId="0" applyNumberFormat="1" applyFont="1" applyBorder="1" applyAlignment="1" applyProtection="1">
      <alignment horizontal="right"/>
      <protection hidden="1"/>
    </xf>
    <xf numFmtId="193" fontId="24" fillId="0" borderId="80" xfId="0" applyNumberFormat="1" applyFont="1" applyBorder="1" applyAlignment="1" applyProtection="1">
      <alignment horizontal="right"/>
      <protection hidden="1"/>
    </xf>
    <xf numFmtId="0" fontId="52" fillId="3" borderId="70" xfId="0" applyFont="1" applyFill="1" applyBorder="1" applyAlignment="1" applyProtection="1">
      <alignment horizontal="center" vertical="center" wrapText="1"/>
      <protection hidden="1"/>
    </xf>
    <xf numFmtId="0" fontId="52" fillId="3" borderId="69" xfId="0" applyFont="1" applyFill="1" applyBorder="1" applyAlignment="1" applyProtection="1">
      <alignment horizontal="center" vertical="center"/>
      <protection hidden="1"/>
    </xf>
    <xf numFmtId="187" fontId="24" fillId="0" borderId="72" xfId="0" applyNumberFormat="1" applyFont="1" applyBorder="1" applyAlignment="1" applyProtection="1">
      <alignment horizontal="right" shrinkToFit="1"/>
      <protection hidden="1"/>
    </xf>
    <xf numFmtId="187" fontId="24" fillId="0" borderId="61" xfId="0" applyNumberFormat="1" applyFont="1" applyBorder="1" applyAlignment="1" applyProtection="1">
      <alignment horizontal="right" shrinkToFit="1"/>
      <protection hidden="1"/>
    </xf>
    <xf numFmtId="184" fontId="24" fillId="2" borderId="68" xfId="2" applyNumberFormat="1" applyFont="1" applyFill="1" applyBorder="1" applyAlignment="1" applyProtection="1">
      <alignment horizontal="center"/>
      <protection hidden="1"/>
    </xf>
    <xf numFmtId="184" fontId="24" fillId="2" borderId="66" xfId="2" applyNumberFormat="1" applyFont="1" applyFill="1" applyBorder="1" applyAlignment="1" applyProtection="1">
      <alignment horizontal="center"/>
      <protection hidden="1"/>
    </xf>
    <xf numFmtId="0" fontId="52" fillId="3" borderId="70" xfId="0" applyFont="1" applyFill="1" applyBorder="1" applyAlignment="1" applyProtection="1">
      <alignment horizontal="center" vertical="center"/>
      <protection hidden="1"/>
    </xf>
    <xf numFmtId="0" fontId="52" fillId="8" borderId="105" xfId="0" applyFont="1" applyFill="1" applyBorder="1" applyAlignment="1" applyProtection="1">
      <alignment horizontal="center" vertical="center"/>
      <protection hidden="1"/>
    </xf>
    <xf numFmtId="0" fontId="52" fillId="8" borderId="54" xfId="0" applyFont="1" applyFill="1" applyBorder="1" applyAlignment="1" applyProtection="1">
      <alignment horizontal="center" vertical="center"/>
      <protection hidden="1"/>
    </xf>
    <xf numFmtId="0" fontId="52" fillId="8" borderId="57" xfId="0" applyFont="1" applyFill="1" applyBorder="1" applyAlignment="1" applyProtection="1">
      <alignment horizontal="center" vertical="center"/>
      <protection hidden="1"/>
    </xf>
    <xf numFmtId="0" fontId="52" fillId="3" borderId="69" xfId="0" applyFont="1" applyFill="1" applyBorder="1" applyAlignment="1" applyProtection="1">
      <alignment horizontal="center" vertical="center" wrapText="1"/>
      <protection hidden="1"/>
    </xf>
    <xf numFmtId="193" fontId="24" fillId="2" borderId="24" xfId="0" applyNumberFormat="1" applyFont="1" applyFill="1" applyBorder="1" applyAlignment="1" applyProtection="1">
      <alignment horizontal="right"/>
      <protection hidden="1"/>
    </xf>
    <xf numFmtId="193" fontId="24" fillId="2" borderId="21" xfId="0" applyNumberFormat="1" applyFont="1" applyFill="1" applyBorder="1" applyAlignment="1" applyProtection="1">
      <alignment horizontal="right"/>
      <protection hidden="1"/>
    </xf>
    <xf numFmtId="193" fontId="24" fillId="2" borderId="68" xfId="0" applyNumberFormat="1" applyFont="1" applyFill="1" applyBorder="1" applyAlignment="1" applyProtection="1">
      <alignment horizontal="right"/>
      <protection hidden="1"/>
    </xf>
    <xf numFmtId="193" fontId="24" fillId="2" borderId="66" xfId="0" applyNumberFormat="1" applyFont="1" applyFill="1" applyBorder="1" applyAlignment="1" applyProtection="1">
      <alignment horizontal="right"/>
      <protection hidden="1"/>
    </xf>
    <xf numFmtId="179" fontId="24" fillId="2" borderId="24" xfId="0" applyNumberFormat="1" applyFont="1" applyFill="1" applyBorder="1" applyAlignment="1" applyProtection="1">
      <alignment horizontal="center"/>
      <protection hidden="1"/>
    </xf>
    <xf numFmtId="179" fontId="24" fillId="2" borderId="21" xfId="0" applyNumberFormat="1" applyFont="1" applyFill="1" applyBorder="1" applyAlignment="1" applyProtection="1">
      <alignment horizontal="center"/>
      <protection hidden="1"/>
    </xf>
    <xf numFmtId="179" fontId="24" fillId="2" borderId="22" xfId="0" applyNumberFormat="1" applyFont="1" applyFill="1" applyBorder="1" applyAlignment="1" applyProtection="1">
      <alignment horizontal="center"/>
      <protection hidden="1"/>
    </xf>
    <xf numFmtId="184" fontId="24" fillId="2" borderId="24" xfId="2" applyNumberFormat="1" applyFont="1" applyFill="1" applyBorder="1" applyAlignment="1" applyProtection="1">
      <alignment horizontal="center"/>
      <protection hidden="1"/>
    </xf>
    <xf numFmtId="184" fontId="24" fillId="2" borderId="21" xfId="2" applyNumberFormat="1" applyFont="1" applyFill="1" applyBorder="1" applyAlignment="1" applyProtection="1">
      <alignment horizontal="center"/>
      <protection hidden="1"/>
    </xf>
    <xf numFmtId="180" fontId="24" fillId="8" borderId="108" xfId="0" applyNumberFormat="1" applyFont="1" applyFill="1" applyBorder="1" applyAlignment="1" applyProtection="1">
      <alignment horizontal="right"/>
      <protection hidden="1"/>
    </xf>
    <xf numFmtId="180" fontId="24" fillId="8" borderId="47" xfId="0" applyNumberFormat="1" applyFont="1" applyFill="1" applyBorder="1" applyAlignment="1" applyProtection="1">
      <alignment horizontal="right"/>
      <protection hidden="1"/>
    </xf>
    <xf numFmtId="180" fontId="24" fillId="8" borderId="50" xfId="0" applyNumberFormat="1" applyFont="1" applyFill="1" applyBorder="1" applyAlignment="1" applyProtection="1">
      <alignment horizontal="right"/>
      <protection hidden="1"/>
    </xf>
    <xf numFmtId="182" fontId="51" fillId="2" borderId="66" xfId="1" applyNumberFormat="1" applyFont="1" applyFill="1" applyBorder="1" applyAlignment="1" applyProtection="1">
      <alignment horizontal="right"/>
      <protection hidden="1"/>
    </xf>
    <xf numFmtId="0" fontId="24" fillId="2" borderId="0" xfId="0" applyFont="1" applyFill="1" applyAlignment="1" applyProtection="1">
      <alignment horizontal="center" wrapText="1"/>
      <protection hidden="1"/>
    </xf>
    <xf numFmtId="0" fontId="51" fillId="2" borderId="0" xfId="0" applyFont="1" applyFill="1" applyAlignment="1" applyProtection="1">
      <alignment horizontal="center" shrinkToFit="1"/>
      <protection hidden="1"/>
    </xf>
    <xf numFmtId="182" fontId="24" fillId="2" borderId="68" xfId="0" applyNumberFormat="1" applyFont="1" applyFill="1" applyBorder="1" applyAlignment="1" applyProtection="1">
      <alignment horizontal="right" shrinkToFit="1"/>
      <protection hidden="1"/>
    </xf>
    <xf numFmtId="182" fontId="24" fillId="2" borderId="66" xfId="0" applyNumberFormat="1" applyFont="1" applyFill="1" applyBorder="1" applyAlignment="1" applyProtection="1">
      <alignment horizontal="right" shrinkToFit="1"/>
      <protection hidden="1"/>
    </xf>
    <xf numFmtId="187" fontId="24" fillId="2" borderId="74" xfId="0" applyNumberFormat="1" applyFont="1" applyFill="1" applyBorder="1" applyAlignment="1" applyProtection="1">
      <alignment horizontal="right" shrinkToFit="1"/>
      <protection hidden="1"/>
    </xf>
    <xf numFmtId="187" fontId="24" fillId="2" borderId="67" xfId="0" applyNumberFormat="1" applyFont="1" applyFill="1" applyBorder="1" applyAlignment="1" applyProtection="1">
      <alignment horizontal="right" shrinkToFit="1"/>
      <protection hidden="1"/>
    </xf>
    <xf numFmtId="186" fontId="24" fillId="2" borderId="73" xfId="0" applyNumberFormat="1" applyFont="1" applyFill="1" applyBorder="1" applyAlignment="1" applyProtection="1">
      <alignment horizontal="left"/>
      <protection hidden="1"/>
    </xf>
    <xf numFmtId="186" fontId="24" fillId="2" borderId="22" xfId="0" applyNumberFormat="1" applyFont="1" applyFill="1" applyBorder="1" applyAlignment="1" applyProtection="1">
      <alignment horizontal="left"/>
      <protection hidden="1"/>
    </xf>
    <xf numFmtId="186" fontId="24" fillId="2" borderId="74" xfId="0" applyNumberFormat="1" applyFont="1" applyFill="1" applyBorder="1" applyAlignment="1" applyProtection="1">
      <alignment horizontal="left"/>
      <protection hidden="1"/>
    </xf>
    <xf numFmtId="186" fontId="24" fillId="2" borderId="67" xfId="0" applyNumberFormat="1" applyFont="1" applyFill="1" applyBorder="1" applyAlignment="1" applyProtection="1">
      <alignment horizontal="left"/>
      <protection hidden="1"/>
    </xf>
    <xf numFmtId="179" fontId="24" fillId="2" borderId="68" xfId="0" applyNumberFormat="1" applyFont="1" applyFill="1" applyBorder="1" applyAlignment="1" applyProtection="1">
      <alignment horizontal="center"/>
      <protection hidden="1"/>
    </xf>
    <xf numFmtId="179" fontId="24" fillId="2" borderId="66" xfId="0" applyNumberFormat="1" applyFont="1" applyFill="1" applyBorder="1" applyAlignment="1" applyProtection="1">
      <alignment horizontal="center"/>
      <protection hidden="1"/>
    </xf>
    <xf numFmtId="179" fontId="24" fillId="2" borderId="67" xfId="0" applyNumberFormat="1" applyFont="1" applyFill="1" applyBorder="1" applyAlignment="1" applyProtection="1">
      <alignment horizontal="center"/>
      <protection hidden="1"/>
    </xf>
    <xf numFmtId="0" fontId="24" fillId="2" borderId="175" xfId="0" applyFont="1" applyFill="1" applyBorder="1" applyAlignment="1" applyProtection="1">
      <alignment horizontal="center" vertical="center" wrapText="1"/>
      <protection hidden="1"/>
    </xf>
    <xf numFmtId="0" fontId="51" fillId="2" borderId="0" xfId="0" applyFont="1" applyFill="1" applyAlignment="1" applyProtection="1">
      <alignment horizontal="center" vertical="center" shrinkToFit="1"/>
      <protection hidden="1"/>
    </xf>
    <xf numFmtId="184" fontId="24" fillId="0" borderId="18" xfId="0" applyNumberFormat="1" applyFont="1" applyBorder="1" applyAlignment="1" applyProtection="1">
      <alignment horizontal="center"/>
      <protection hidden="1"/>
    </xf>
    <xf numFmtId="184" fontId="24" fillId="0" borderId="19" xfId="0" applyNumberFormat="1" applyFont="1" applyBorder="1" applyAlignment="1" applyProtection="1">
      <alignment horizontal="center"/>
      <protection hidden="1"/>
    </xf>
    <xf numFmtId="180" fontId="24" fillId="8" borderId="106" xfId="0" applyNumberFormat="1" applyFont="1" applyFill="1" applyBorder="1" applyAlignment="1" applyProtection="1">
      <alignment horizontal="right"/>
      <protection hidden="1"/>
    </xf>
    <xf numFmtId="180" fontId="24" fillId="8" borderId="19" xfId="0" applyNumberFormat="1" applyFont="1" applyFill="1" applyBorder="1" applyAlignment="1" applyProtection="1">
      <alignment horizontal="right"/>
      <protection hidden="1"/>
    </xf>
    <xf numFmtId="180" fontId="24" fillId="8" borderId="46" xfId="0" applyNumberFormat="1" applyFont="1" applyFill="1" applyBorder="1" applyAlignment="1" applyProtection="1">
      <alignment horizontal="right"/>
      <protection hidden="1"/>
    </xf>
    <xf numFmtId="182" fontId="51" fillId="2" borderId="19" xfId="1" applyNumberFormat="1" applyFont="1" applyFill="1" applyBorder="1" applyAlignment="1" applyProtection="1">
      <alignment horizontal="right"/>
      <protection hidden="1"/>
    </xf>
    <xf numFmtId="0" fontId="25" fillId="2" borderId="0" xfId="0" applyFont="1" applyFill="1" applyAlignment="1" applyProtection="1">
      <alignment horizontal="left" shrinkToFit="1"/>
      <protection hidden="1"/>
    </xf>
    <xf numFmtId="0" fontId="52" fillId="3" borderId="71" xfId="0" applyFont="1" applyFill="1" applyBorder="1" applyAlignment="1" applyProtection="1">
      <alignment horizontal="center" vertical="center"/>
      <protection hidden="1"/>
    </xf>
    <xf numFmtId="0" fontId="52" fillId="3" borderId="71" xfId="0" applyFont="1" applyFill="1" applyBorder="1" applyAlignment="1" applyProtection="1">
      <alignment horizontal="center" vertical="center" wrapText="1"/>
      <protection hidden="1"/>
    </xf>
    <xf numFmtId="186" fontId="24" fillId="2" borderId="72" xfId="0" applyNumberFormat="1" applyFont="1" applyFill="1" applyBorder="1" applyAlignment="1" applyProtection="1">
      <alignment horizontal="left"/>
      <protection hidden="1"/>
    </xf>
    <xf numFmtId="186" fontId="24" fillId="2" borderId="61" xfId="0" applyNumberFormat="1" applyFont="1" applyFill="1" applyBorder="1" applyAlignment="1" applyProtection="1">
      <alignment horizontal="left"/>
      <protection hidden="1"/>
    </xf>
    <xf numFmtId="193" fontId="24" fillId="2" borderId="60" xfId="0" applyNumberFormat="1" applyFont="1" applyFill="1" applyBorder="1" applyAlignment="1" applyProtection="1">
      <alignment horizontal="right"/>
      <protection hidden="1"/>
    </xf>
    <xf numFmtId="193" fontId="24" fillId="2" borderId="58" xfId="0" applyNumberFormat="1" applyFont="1" applyFill="1" applyBorder="1" applyAlignment="1" applyProtection="1">
      <alignment horizontal="right"/>
      <protection hidden="1"/>
    </xf>
    <xf numFmtId="183" fontId="14" fillId="5" borderId="14" xfId="0" applyNumberFormat="1" applyFont="1" applyFill="1" applyBorder="1" applyAlignment="1" applyProtection="1">
      <alignment horizontal="center" vertical="center"/>
      <protection hidden="1"/>
    </xf>
    <xf numFmtId="183" fontId="14" fillId="5" borderId="15" xfId="0" applyNumberFormat="1" applyFont="1" applyFill="1" applyBorder="1" applyAlignment="1" applyProtection="1">
      <alignment horizontal="center" vertical="center"/>
      <protection hidden="1"/>
    </xf>
    <xf numFmtId="183" fontId="14" fillId="5" borderId="16" xfId="0" applyNumberFormat="1" applyFont="1" applyFill="1" applyBorder="1" applyAlignment="1" applyProtection="1">
      <alignment horizontal="center" vertical="center"/>
      <protection hidden="1"/>
    </xf>
    <xf numFmtId="38" fontId="12" fillId="2" borderId="14" xfId="1" applyFont="1" applyFill="1" applyBorder="1" applyProtection="1">
      <alignment vertical="center"/>
      <protection hidden="1"/>
    </xf>
    <xf numFmtId="38" fontId="12" fillId="2" borderId="15" xfId="1" applyFont="1" applyFill="1" applyBorder="1" applyProtection="1">
      <alignment vertical="center"/>
      <protection hidden="1"/>
    </xf>
    <xf numFmtId="38" fontId="12" fillId="2" borderId="16" xfId="1" applyFont="1" applyFill="1" applyBorder="1" applyProtection="1">
      <alignment vertical="center"/>
      <protection hidden="1"/>
    </xf>
    <xf numFmtId="0" fontId="52" fillId="6" borderId="105" xfId="0" applyFont="1" applyFill="1" applyBorder="1" applyAlignment="1" applyProtection="1">
      <alignment horizontal="center" vertical="center"/>
      <protection hidden="1"/>
    </xf>
    <xf numFmtId="0" fontId="52" fillId="6" borderId="54" xfId="0" applyFont="1" applyFill="1" applyBorder="1" applyAlignment="1" applyProtection="1">
      <alignment horizontal="center" vertical="center"/>
      <protection hidden="1"/>
    </xf>
    <xf numFmtId="0" fontId="52" fillId="6" borderId="57" xfId="0" applyFont="1" applyFill="1" applyBorder="1" applyAlignment="1" applyProtection="1">
      <alignment horizontal="center" vertical="center"/>
      <protection hidden="1"/>
    </xf>
    <xf numFmtId="0" fontId="52" fillId="10" borderId="54" xfId="0" applyFont="1" applyFill="1" applyBorder="1" applyAlignment="1" applyProtection="1">
      <alignment horizontal="center" vertical="center" wrapText="1"/>
      <protection hidden="1"/>
    </xf>
    <xf numFmtId="179" fontId="24" fillId="2" borderId="18" xfId="0" applyNumberFormat="1" applyFont="1" applyFill="1" applyBorder="1" applyAlignment="1" applyProtection="1">
      <alignment horizontal="center"/>
      <protection hidden="1"/>
    </xf>
    <xf numFmtId="179" fontId="24" fillId="2" borderId="19" xfId="0" applyNumberFormat="1" applyFont="1" applyFill="1" applyBorder="1" applyAlignment="1" applyProtection="1">
      <alignment horizontal="center"/>
      <protection hidden="1"/>
    </xf>
    <xf numFmtId="179" fontId="24" fillId="2" borderId="20" xfId="0" applyNumberFormat="1" applyFont="1" applyFill="1" applyBorder="1" applyAlignment="1" applyProtection="1">
      <alignment horizontal="center"/>
      <protection hidden="1"/>
    </xf>
    <xf numFmtId="184" fontId="24" fillId="2" borderId="18" xfId="1" applyNumberFormat="1" applyFont="1" applyFill="1" applyBorder="1" applyAlignment="1" applyProtection="1">
      <alignment horizontal="center"/>
      <protection hidden="1"/>
    </xf>
    <xf numFmtId="184" fontId="24" fillId="2" borderId="19" xfId="1" applyNumberFormat="1" applyFont="1" applyFill="1" applyBorder="1" applyAlignment="1" applyProtection="1">
      <alignment horizontal="center"/>
      <protection hidden="1"/>
    </xf>
    <xf numFmtId="0" fontId="52" fillId="10" borderId="55" xfId="0" applyFont="1" applyFill="1" applyBorder="1" applyAlignment="1" applyProtection="1">
      <alignment horizontal="center" vertical="center"/>
      <protection hidden="1"/>
    </xf>
    <xf numFmtId="0" fontId="24" fillId="2" borderId="58" xfId="0" applyFont="1" applyFill="1" applyBorder="1" applyAlignment="1" applyProtection="1">
      <alignment horizontal="left" shrinkToFit="1"/>
      <protection hidden="1"/>
    </xf>
    <xf numFmtId="0" fontId="24" fillId="2" borderId="61" xfId="0" applyFont="1" applyFill="1" applyBorder="1" applyAlignment="1" applyProtection="1">
      <alignment horizontal="left" shrinkToFit="1"/>
      <protection hidden="1"/>
    </xf>
    <xf numFmtId="0" fontId="52" fillId="10" borderId="56" xfId="0" applyFont="1" applyFill="1" applyBorder="1" applyAlignment="1" applyProtection="1">
      <alignment horizontal="center" vertical="center"/>
      <protection hidden="1"/>
    </xf>
    <xf numFmtId="0" fontId="52" fillId="10" borderId="56" xfId="0" applyFont="1" applyFill="1" applyBorder="1" applyAlignment="1" applyProtection="1">
      <alignment horizontal="center" vertical="center" wrapText="1"/>
      <protection hidden="1"/>
    </xf>
    <xf numFmtId="0" fontId="52" fillId="10" borderId="55" xfId="0" applyFont="1" applyFill="1" applyBorder="1" applyAlignment="1" applyProtection="1">
      <alignment horizontal="center" vertical="center" wrapText="1"/>
      <protection hidden="1"/>
    </xf>
    <xf numFmtId="182" fontId="17" fillId="2" borderId="6" xfId="0" applyNumberFormat="1" applyFont="1" applyFill="1" applyBorder="1" applyAlignment="1" applyProtection="1">
      <alignment horizontal="right" vertical="center"/>
      <protection hidden="1"/>
    </xf>
    <xf numFmtId="182" fontId="17" fillId="2" borderId="2" xfId="0" applyNumberFormat="1" applyFont="1" applyFill="1" applyBorder="1" applyAlignment="1" applyProtection="1">
      <alignment horizontal="right" vertical="center"/>
      <protection hidden="1"/>
    </xf>
    <xf numFmtId="182" fontId="17" fillId="2" borderId="3" xfId="0" applyNumberFormat="1" applyFont="1" applyFill="1" applyBorder="1" applyAlignment="1" applyProtection="1">
      <alignment horizontal="right" vertical="center"/>
      <protection hidden="1"/>
    </xf>
    <xf numFmtId="182" fontId="17" fillId="2" borderId="9" xfId="0" applyNumberFormat="1" applyFont="1" applyFill="1" applyBorder="1" applyAlignment="1" applyProtection="1">
      <alignment horizontal="right" vertical="center"/>
      <protection hidden="1"/>
    </xf>
    <xf numFmtId="182" fontId="17" fillId="2" borderId="7" xfId="0" applyNumberFormat="1" applyFont="1" applyFill="1" applyBorder="1" applyAlignment="1" applyProtection="1">
      <alignment horizontal="right" vertical="center"/>
      <protection hidden="1"/>
    </xf>
    <xf numFmtId="182" fontId="17" fillId="2" borderId="8" xfId="0" applyNumberFormat="1" applyFont="1" applyFill="1" applyBorder="1" applyAlignment="1" applyProtection="1">
      <alignment horizontal="right" vertical="center"/>
      <protection hidden="1"/>
    </xf>
    <xf numFmtId="182" fontId="41" fillId="2" borderId="6" xfId="0" applyNumberFormat="1" applyFont="1" applyFill="1" applyBorder="1" applyAlignment="1" applyProtection="1">
      <alignment horizontal="right" vertical="center"/>
      <protection hidden="1"/>
    </xf>
    <xf numFmtId="182" fontId="41" fillId="2" borderId="2" xfId="0" applyNumberFormat="1" applyFont="1" applyFill="1" applyBorder="1" applyAlignment="1" applyProtection="1">
      <alignment horizontal="right" vertical="center"/>
      <protection hidden="1"/>
    </xf>
    <xf numFmtId="182" fontId="41" fillId="2" borderId="3" xfId="0" applyNumberFormat="1" applyFont="1" applyFill="1" applyBorder="1" applyAlignment="1" applyProtection="1">
      <alignment horizontal="right" vertical="center"/>
      <protection hidden="1"/>
    </xf>
    <xf numFmtId="182" fontId="41" fillId="2" borderId="9" xfId="0" applyNumberFormat="1" applyFont="1" applyFill="1" applyBorder="1" applyAlignment="1" applyProtection="1">
      <alignment horizontal="right" vertical="center"/>
      <protection hidden="1"/>
    </xf>
    <xf numFmtId="182" fontId="41" fillId="2" borderId="7" xfId="0" applyNumberFormat="1" applyFont="1" applyFill="1" applyBorder="1" applyAlignment="1" applyProtection="1">
      <alignment horizontal="right" vertical="center"/>
      <protection hidden="1"/>
    </xf>
    <xf numFmtId="182" fontId="41" fillId="2" borderId="8" xfId="0" applyNumberFormat="1" applyFont="1" applyFill="1" applyBorder="1" applyAlignment="1" applyProtection="1">
      <alignment horizontal="right" vertical="center"/>
      <protection hidden="1"/>
    </xf>
    <xf numFmtId="0" fontId="14" fillId="5" borderId="33" xfId="0" applyFont="1" applyFill="1" applyBorder="1" applyAlignment="1" applyProtection="1">
      <alignment horizontal="center" vertical="center"/>
      <protection hidden="1"/>
    </xf>
    <xf numFmtId="0" fontId="14" fillId="5" borderId="34" xfId="0" applyFont="1" applyFill="1" applyBorder="1" applyAlignment="1" applyProtection="1">
      <alignment horizontal="center" vertical="center"/>
      <protection hidden="1"/>
    </xf>
    <xf numFmtId="0" fontId="14" fillId="5" borderId="35" xfId="0" applyFont="1" applyFill="1" applyBorder="1" applyAlignment="1" applyProtection="1">
      <alignment horizontal="center" vertical="center"/>
      <protection hidden="1"/>
    </xf>
    <xf numFmtId="38" fontId="12" fillId="2" borderId="9" xfId="0" applyNumberFormat="1" applyFont="1" applyFill="1" applyBorder="1" applyAlignment="1" applyProtection="1">
      <alignment horizontal="right" vertical="center"/>
      <protection hidden="1"/>
    </xf>
    <xf numFmtId="38" fontId="12" fillId="2" borderId="7" xfId="0" applyNumberFormat="1" applyFont="1" applyFill="1" applyBorder="1" applyAlignment="1" applyProtection="1">
      <alignment horizontal="right" vertical="center"/>
      <protection hidden="1"/>
    </xf>
    <xf numFmtId="38" fontId="12" fillId="2" borderId="8" xfId="0" applyNumberFormat="1" applyFont="1" applyFill="1" applyBorder="1" applyAlignment="1" applyProtection="1">
      <alignment horizontal="right" vertical="center"/>
      <protection hidden="1"/>
    </xf>
    <xf numFmtId="38" fontId="12" fillId="2" borderId="33" xfId="1" applyFont="1" applyFill="1" applyBorder="1" applyProtection="1">
      <alignment vertical="center"/>
      <protection hidden="1"/>
    </xf>
    <xf numFmtId="38" fontId="12" fillId="2" borderId="34" xfId="1" applyFont="1" applyFill="1" applyBorder="1" applyProtection="1">
      <alignment vertical="center"/>
      <protection hidden="1"/>
    </xf>
    <xf numFmtId="38" fontId="12" fillId="2" borderId="35" xfId="1" applyFont="1" applyFill="1" applyBorder="1" applyProtection="1">
      <alignment vertical="center"/>
      <protection hidden="1"/>
    </xf>
    <xf numFmtId="0" fontId="50" fillId="2" borderId="0" xfId="0" applyFont="1" applyFill="1" applyAlignment="1" applyProtection="1">
      <alignment horizontal="left" vertical="center" wrapText="1"/>
      <protection hidden="1"/>
    </xf>
    <xf numFmtId="0" fontId="13" fillId="10" borderId="6" xfId="0" applyFont="1" applyFill="1" applyBorder="1" applyAlignment="1" applyProtection="1">
      <alignment horizontal="center" vertical="center"/>
      <protection hidden="1"/>
    </xf>
    <xf numFmtId="0" fontId="13" fillId="10" borderId="2" xfId="0" applyFont="1" applyFill="1" applyBorder="1" applyAlignment="1" applyProtection="1">
      <alignment horizontal="center" vertical="center"/>
      <protection hidden="1"/>
    </xf>
    <xf numFmtId="0" fontId="13" fillId="10" borderId="3" xfId="0" applyFont="1" applyFill="1" applyBorder="1" applyAlignment="1" applyProtection="1">
      <alignment horizontal="center" vertical="center"/>
      <protection hidden="1"/>
    </xf>
    <xf numFmtId="0" fontId="13" fillId="10" borderId="9" xfId="0" applyFont="1" applyFill="1" applyBorder="1" applyAlignment="1" applyProtection="1">
      <alignment horizontal="center" vertical="center"/>
      <protection hidden="1"/>
    </xf>
    <xf numFmtId="0" fontId="13" fillId="10" borderId="7" xfId="0" applyFont="1" applyFill="1" applyBorder="1" applyAlignment="1" applyProtection="1">
      <alignment horizontal="center" vertical="center"/>
      <protection hidden="1"/>
    </xf>
    <xf numFmtId="0" fontId="13" fillId="10" borderId="8" xfId="0" applyFont="1" applyFill="1" applyBorder="1" applyAlignment="1" applyProtection="1">
      <alignment horizontal="center" vertical="center"/>
      <protection hidden="1"/>
    </xf>
    <xf numFmtId="183" fontId="14" fillId="5" borderId="28" xfId="1" applyNumberFormat="1" applyFont="1" applyFill="1" applyBorder="1" applyAlignment="1" applyProtection="1">
      <alignment horizontal="center" vertical="center"/>
      <protection hidden="1"/>
    </xf>
    <xf numFmtId="183" fontId="14" fillId="5" borderId="26" xfId="1" applyNumberFormat="1" applyFont="1" applyFill="1" applyBorder="1" applyAlignment="1" applyProtection="1">
      <alignment horizontal="center" vertical="center"/>
      <protection hidden="1"/>
    </xf>
    <xf numFmtId="183" fontId="14" fillId="5" borderId="27" xfId="1" applyNumberFormat="1" applyFont="1" applyFill="1" applyBorder="1" applyAlignment="1" applyProtection="1">
      <alignment horizontal="center" vertical="center"/>
      <protection hidden="1"/>
    </xf>
    <xf numFmtId="183" fontId="14" fillId="5" borderId="18" xfId="1" applyNumberFormat="1" applyFont="1" applyFill="1" applyBorder="1" applyAlignment="1" applyProtection="1">
      <alignment horizontal="center" vertical="center"/>
      <protection hidden="1"/>
    </xf>
    <xf numFmtId="183" fontId="14" fillId="5" borderId="19" xfId="1" applyNumberFormat="1" applyFont="1" applyFill="1" applyBorder="1" applyAlignment="1" applyProtection="1">
      <alignment horizontal="center" vertical="center"/>
      <protection hidden="1"/>
    </xf>
    <xf numFmtId="183" fontId="14" fillId="5" borderId="20" xfId="1" applyNumberFormat="1" applyFont="1" applyFill="1" applyBorder="1" applyAlignment="1" applyProtection="1">
      <alignment horizontal="center" vertical="center"/>
      <protection hidden="1"/>
    </xf>
    <xf numFmtId="38" fontId="12" fillId="2" borderId="28" xfId="1" applyFont="1" applyFill="1" applyBorder="1" applyProtection="1">
      <alignment vertical="center"/>
      <protection hidden="1"/>
    </xf>
    <xf numFmtId="38" fontId="12" fillId="2" borderId="26" xfId="1" applyFont="1" applyFill="1" applyBorder="1" applyProtection="1">
      <alignment vertical="center"/>
      <protection hidden="1"/>
    </xf>
    <xf numFmtId="38" fontId="12" fillId="2" borderId="27" xfId="1" applyFont="1" applyFill="1" applyBorder="1" applyProtection="1">
      <alignment vertical="center"/>
      <protection hidden="1"/>
    </xf>
    <xf numFmtId="38" fontId="12" fillId="2" borderId="18" xfId="1" applyFont="1" applyFill="1" applyBorder="1" applyProtection="1">
      <alignment vertical="center"/>
      <protection hidden="1"/>
    </xf>
    <xf numFmtId="38" fontId="12" fillId="2" borderId="19" xfId="1" applyFont="1" applyFill="1" applyBorder="1" applyProtection="1">
      <alignment vertical="center"/>
      <protection hidden="1"/>
    </xf>
    <xf numFmtId="38" fontId="12" fillId="2" borderId="20" xfId="1" applyFont="1" applyFill="1" applyBorder="1" applyProtection="1">
      <alignment vertical="center"/>
      <protection hidden="1"/>
    </xf>
    <xf numFmtId="38" fontId="12" fillId="2" borderId="28" xfId="1" applyFont="1" applyFill="1" applyBorder="1" applyAlignment="1" applyProtection="1">
      <alignment horizontal="right" vertical="center"/>
      <protection hidden="1"/>
    </xf>
    <xf numFmtId="38" fontId="12" fillId="2" borderId="26" xfId="1" applyFont="1" applyFill="1" applyBorder="1" applyAlignment="1" applyProtection="1">
      <alignment horizontal="right" vertical="center"/>
      <protection hidden="1"/>
    </xf>
    <xf numFmtId="38" fontId="12" fillId="2" borderId="27" xfId="1" applyFont="1" applyFill="1" applyBorder="1" applyAlignment="1" applyProtection="1">
      <alignment horizontal="right" vertical="center"/>
      <protection hidden="1"/>
    </xf>
    <xf numFmtId="38" fontId="12" fillId="2" borderId="18" xfId="1" applyFont="1" applyFill="1" applyBorder="1" applyAlignment="1" applyProtection="1">
      <alignment horizontal="right" vertical="center"/>
      <protection hidden="1"/>
    </xf>
    <xf numFmtId="38" fontId="12" fillId="2" borderId="19" xfId="1" applyFont="1" applyFill="1" applyBorder="1" applyAlignment="1" applyProtection="1">
      <alignment horizontal="right" vertical="center"/>
      <protection hidden="1"/>
    </xf>
    <xf numFmtId="38" fontId="12" fillId="2" borderId="20" xfId="1" applyFont="1" applyFill="1" applyBorder="1" applyAlignment="1" applyProtection="1">
      <alignment horizontal="right" vertical="center"/>
      <protection hidden="1"/>
    </xf>
    <xf numFmtId="0" fontId="49" fillId="9" borderId="11" xfId="0" applyFont="1" applyFill="1" applyBorder="1" applyAlignment="1" applyProtection="1">
      <alignment horizontal="center" vertical="center"/>
      <protection hidden="1"/>
    </xf>
    <xf numFmtId="0" fontId="49" fillId="9" borderId="1" xfId="0" applyFont="1" applyFill="1" applyBorder="1" applyAlignment="1" applyProtection="1">
      <alignment horizontal="center" vertical="center"/>
      <protection hidden="1"/>
    </xf>
    <xf numFmtId="0" fontId="49" fillId="9" borderId="10" xfId="0" applyFont="1" applyFill="1" applyBorder="1" applyAlignment="1" applyProtection="1">
      <alignment horizontal="center" vertical="center"/>
      <protection hidden="1"/>
    </xf>
    <xf numFmtId="0" fontId="24" fillId="2" borderId="24" xfId="0" applyFont="1" applyFill="1" applyBorder="1" applyAlignment="1" applyProtection="1">
      <alignment horizontal="left" vertical="center" wrapText="1"/>
      <protection hidden="1"/>
    </xf>
    <xf numFmtId="0" fontId="24" fillId="2" borderId="21" xfId="0" applyFont="1" applyFill="1" applyBorder="1" applyAlignment="1" applyProtection="1">
      <alignment horizontal="left" vertical="center" wrapText="1"/>
      <protection hidden="1"/>
    </xf>
    <xf numFmtId="0" fontId="24" fillId="2" borderId="22" xfId="0" applyFont="1" applyFill="1" applyBorder="1" applyAlignment="1" applyProtection="1">
      <alignment horizontal="left" vertical="center" wrapText="1"/>
      <protection hidden="1"/>
    </xf>
    <xf numFmtId="184" fontId="14" fillId="5" borderId="30" xfId="1" applyNumberFormat="1" applyFont="1" applyFill="1" applyBorder="1" applyAlignment="1" applyProtection="1">
      <alignment horizontal="center" vertical="center"/>
      <protection hidden="1"/>
    </xf>
    <xf numFmtId="184" fontId="14" fillId="5" borderId="31" xfId="1" applyNumberFormat="1" applyFont="1" applyFill="1" applyBorder="1" applyAlignment="1" applyProtection="1">
      <alignment horizontal="center" vertical="center"/>
      <protection hidden="1"/>
    </xf>
    <xf numFmtId="184" fontId="14" fillId="5" borderId="32" xfId="1" applyNumberFormat="1" applyFont="1" applyFill="1" applyBorder="1" applyAlignment="1" applyProtection="1">
      <alignment horizontal="center" vertical="center"/>
      <protection hidden="1"/>
    </xf>
    <xf numFmtId="38" fontId="12" fillId="2" borderId="30" xfId="1" applyFont="1" applyFill="1" applyBorder="1" applyProtection="1">
      <alignment vertical="center"/>
      <protection hidden="1"/>
    </xf>
    <xf numFmtId="38" fontId="12" fillId="2" borderId="31" xfId="1" applyFont="1" applyFill="1" applyBorder="1" applyProtection="1">
      <alignment vertical="center"/>
      <protection hidden="1"/>
    </xf>
    <xf numFmtId="38" fontId="12" fillId="2" borderId="32" xfId="1" applyFont="1" applyFill="1" applyBorder="1" applyProtection="1">
      <alignment vertical="center"/>
      <protection hidden="1"/>
    </xf>
    <xf numFmtId="38" fontId="12" fillId="2" borderId="30" xfId="1" applyFont="1" applyFill="1" applyBorder="1" applyAlignment="1" applyProtection="1">
      <alignment horizontal="right" vertical="center"/>
      <protection hidden="1"/>
    </xf>
    <xf numFmtId="38" fontId="12" fillId="2" borderId="31" xfId="1" applyFont="1" applyFill="1" applyBorder="1" applyAlignment="1" applyProtection="1">
      <alignment horizontal="right" vertical="center"/>
      <protection hidden="1"/>
    </xf>
    <xf numFmtId="38" fontId="12" fillId="2" borderId="32" xfId="1" applyFont="1" applyFill="1" applyBorder="1" applyAlignment="1" applyProtection="1">
      <alignment horizontal="right" vertical="center"/>
      <protection hidden="1"/>
    </xf>
    <xf numFmtId="0" fontId="24" fillId="10" borderId="11" xfId="0" applyFont="1" applyFill="1" applyBorder="1" applyAlignment="1" applyProtection="1">
      <alignment horizontal="center" vertical="center" wrapText="1"/>
      <protection hidden="1"/>
    </xf>
    <xf numFmtId="0" fontId="24" fillId="10" borderId="1" xfId="0" applyFont="1" applyFill="1" applyBorder="1" applyAlignment="1" applyProtection="1">
      <alignment horizontal="center" vertical="center" wrapText="1"/>
      <protection hidden="1"/>
    </xf>
    <xf numFmtId="0" fontId="24" fillId="10" borderId="10" xfId="0" applyFont="1" applyFill="1" applyBorder="1" applyAlignment="1" applyProtection="1">
      <alignment horizontal="center" vertical="center" wrapText="1"/>
      <protection hidden="1"/>
    </xf>
    <xf numFmtId="0" fontId="44" fillId="2" borderId="0" xfId="0" applyFont="1" applyFill="1" applyAlignment="1" applyProtection="1">
      <alignment horizontal="left" vertical="center"/>
      <protection hidden="1"/>
    </xf>
    <xf numFmtId="0" fontId="44" fillId="2" borderId="7" xfId="0" applyFont="1" applyFill="1" applyBorder="1" applyAlignment="1" applyProtection="1">
      <alignment horizontal="left" vertical="center"/>
      <protection hidden="1"/>
    </xf>
    <xf numFmtId="0" fontId="46" fillId="10" borderId="90" xfId="0" applyFont="1" applyFill="1" applyBorder="1" applyAlignment="1" applyProtection="1">
      <alignment horizontal="center" vertical="center"/>
      <protection hidden="1"/>
    </xf>
    <xf numFmtId="0" fontId="46" fillId="10" borderId="62" xfId="0" applyFont="1" applyFill="1" applyBorder="1" applyAlignment="1" applyProtection="1">
      <alignment horizontal="center" vertical="center"/>
      <protection hidden="1"/>
    </xf>
    <xf numFmtId="0" fontId="48" fillId="10" borderId="11" xfId="0" applyFont="1" applyFill="1" applyBorder="1" applyAlignment="1" applyProtection="1">
      <alignment horizontal="center" vertical="center"/>
      <protection hidden="1"/>
    </xf>
    <xf numFmtId="0" fontId="48" fillId="10" borderId="1" xfId="0" applyFont="1" applyFill="1" applyBorder="1" applyAlignment="1" applyProtection="1">
      <alignment horizontal="center" vertical="center"/>
      <protection hidden="1"/>
    </xf>
    <xf numFmtId="0" fontId="48" fillId="10" borderId="10" xfId="0" applyFont="1" applyFill="1" applyBorder="1" applyAlignment="1" applyProtection="1">
      <alignment horizontal="center" vertical="center"/>
      <protection hidden="1"/>
    </xf>
    <xf numFmtId="0" fontId="13" fillId="10" borderId="11" xfId="0" applyFont="1" applyFill="1" applyBorder="1" applyAlignment="1" applyProtection="1">
      <alignment horizontal="center" vertical="center"/>
      <protection hidden="1"/>
    </xf>
    <xf numFmtId="0" fontId="13" fillId="10" borderId="1" xfId="0" applyFont="1" applyFill="1" applyBorder="1" applyAlignment="1" applyProtection="1">
      <alignment horizontal="center" vertical="center"/>
      <protection hidden="1"/>
    </xf>
    <xf numFmtId="0" fontId="13" fillId="10" borderId="10" xfId="0" applyFont="1" applyFill="1" applyBorder="1" applyAlignment="1" applyProtection="1">
      <alignment horizontal="center" vertical="center"/>
      <protection hidden="1"/>
    </xf>
    <xf numFmtId="194" fontId="13" fillId="2" borderId="2" xfId="0" applyNumberFormat="1" applyFont="1" applyFill="1" applyBorder="1" applyAlignment="1">
      <alignment horizontal="left" vertical="center" shrinkToFit="1"/>
    </xf>
    <xf numFmtId="194" fontId="13" fillId="2" borderId="3" xfId="0" applyNumberFormat="1" applyFont="1" applyFill="1" applyBorder="1" applyAlignment="1">
      <alignment horizontal="left" vertical="center" shrinkToFit="1"/>
    </xf>
    <xf numFmtId="0" fontId="16" fillId="2" borderId="0" xfId="0" applyFont="1" applyFill="1" applyAlignment="1" applyProtection="1">
      <alignment horizontal="center" vertical="center"/>
      <protection hidden="1"/>
    </xf>
    <xf numFmtId="0" fontId="16" fillId="2" borderId="5" xfId="0" applyFont="1" applyFill="1" applyBorder="1" applyAlignment="1" applyProtection="1">
      <alignment horizontal="center" vertical="center"/>
      <protection hidden="1"/>
    </xf>
    <xf numFmtId="0" fontId="16" fillId="2" borderId="7" xfId="0" applyFont="1" applyFill="1" applyBorder="1" applyAlignment="1" applyProtection="1">
      <alignment horizontal="center" vertical="center"/>
      <protection hidden="1"/>
    </xf>
    <xf numFmtId="0" fontId="16" fillId="2" borderId="8" xfId="0" applyFont="1" applyFill="1" applyBorder="1" applyAlignment="1" applyProtection="1">
      <alignment horizontal="center" vertical="center"/>
      <protection hidden="1"/>
    </xf>
    <xf numFmtId="0" fontId="24" fillId="6" borderId="6" xfId="0" applyFont="1" applyFill="1" applyBorder="1" applyAlignment="1" applyProtection="1">
      <alignment horizontal="center" vertical="center"/>
      <protection hidden="1"/>
    </xf>
    <xf numFmtId="0" fontId="24" fillId="6" borderId="2" xfId="0" applyFont="1" applyFill="1" applyBorder="1" applyAlignment="1" applyProtection="1">
      <alignment horizontal="center" vertical="center"/>
      <protection hidden="1"/>
    </xf>
    <xf numFmtId="0" fontId="24" fillId="6" borderId="3" xfId="0" applyFont="1" applyFill="1" applyBorder="1" applyAlignment="1" applyProtection="1">
      <alignment horizontal="center" vertical="center"/>
      <protection hidden="1"/>
    </xf>
    <xf numFmtId="0" fontId="24" fillId="6" borderId="9" xfId="0" applyFont="1" applyFill="1" applyBorder="1" applyAlignment="1" applyProtection="1">
      <alignment horizontal="center" vertical="center"/>
      <protection hidden="1"/>
    </xf>
    <xf numFmtId="0" fontId="24" fillId="6" borderId="7" xfId="0" applyFont="1" applyFill="1" applyBorder="1" applyAlignment="1" applyProtection="1">
      <alignment horizontal="center" vertical="center"/>
      <protection hidden="1"/>
    </xf>
    <xf numFmtId="0" fontId="24" fillId="6" borderId="8" xfId="0" applyFont="1" applyFill="1" applyBorder="1" applyAlignment="1" applyProtection="1">
      <alignment horizontal="center" vertical="center"/>
      <protection hidden="1"/>
    </xf>
    <xf numFmtId="0" fontId="24" fillId="6" borderId="116" xfId="0" applyFont="1" applyFill="1" applyBorder="1" applyAlignment="1" applyProtection="1">
      <alignment horizontal="center" vertical="center"/>
      <protection hidden="1"/>
    </xf>
    <xf numFmtId="0" fontId="24" fillId="6" borderId="117" xfId="0" applyFont="1" applyFill="1" applyBorder="1" applyAlignment="1" applyProtection="1">
      <alignment horizontal="center" vertical="center"/>
      <protection hidden="1"/>
    </xf>
    <xf numFmtId="188" fontId="18" fillId="0" borderId="90" xfId="0" applyNumberFormat="1" applyFont="1" applyBorder="1" applyAlignment="1">
      <alignment horizontal="center" vertical="center"/>
    </xf>
    <xf numFmtId="188" fontId="18" fillId="0" borderId="62" xfId="0" applyNumberFormat="1" applyFont="1" applyBorder="1" applyAlignment="1">
      <alignment horizontal="center" vertical="center"/>
    </xf>
    <xf numFmtId="188" fontId="18" fillId="0" borderId="91" xfId="0" applyNumberFormat="1" applyFont="1" applyBorder="1" applyAlignment="1">
      <alignment horizontal="center" vertical="center"/>
    </xf>
    <xf numFmtId="0" fontId="48" fillId="2" borderId="93" xfId="0" applyFont="1" applyFill="1" applyBorder="1" applyAlignment="1" applyProtection="1">
      <alignment horizontal="left"/>
      <protection hidden="1"/>
    </xf>
    <xf numFmtId="0" fontId="24" fillId="10" borderId="29" xfId="0" applyFont="1" applyFill="1" applyBorder="1" applyAlignment="1" applyProtection="1">
      <alignment horizontal="center" vertical="center"/>
      <protection hidden="1"/>
    </xf>
    <xf numFmtId="177" fontId="25" fillId="0" borderId="29" xfId="0" applyNumberFormat="1" applyFont="1" applyBorder="1" applyAlignment="1" applyProtection="1">
      <alignment horizontal="center" vertical="center"/>
      <protection hidden="1"/>
    </xf>
    <xf numFmtId="177" fontId="24" fillId="10" borderId="29" xfId="0" applyNumberFormat="1" applyFont="1" applyFill="1" applyBorder="1" applyAlignment="1" applyProtection="1">
      <alignment horizontal="center" vertical="center"/>
      <protection hidden="1"/>
    </xf>
    <xf numFmtId="195" fontId="25" fillId="0" borderId="29" xfId="0" applyNumberFormat="1" applyFont="1" applyBorder="1" applyAlignment="1" applyProtection="1">
      <alignment horizontal="center" vertical="center"/>
      <protection hidden="1"/>
    </xf>
    <xf numFmtId="0" fontId="22" fillId="2" borderId="4" xfId="0" applyFont="1" applyFill="1" applyBorder="1" applyAlignment="1" applyProtection="1">
      <alignment horizontal="center" vertical="center" shrinkToFit="1"/>
      <protection hidden="1"/>
    </xf>
    <xf numFmtId="0" fontId="22" fillId="2" borderId="0" xfId="0" applyFont="1" applyFill="1" applyAlignment="1" applyProtection="1">
      <alignment horizontal="center" vertical="center" shrinkToFit="1"/>
      <protection hidden="1"/>
    </xf>
    <xf numFmtId="0" fontId="22" fillId="2" borderId="9" xfId="0" applyFont="1" applyFill="1" applyBorder="1" applyAlignment="1" applyProtection="1">
      <alignment horizontal="center" vertical="center" shrinkToFit="1"/>
      <protection hidden="1"/>
    </xf>
    <xf numFmtId="0" fontId="22" fillId="2" borderId="7" xfId="0" applyFont="1" applyFill="1" applyBorder="1" applyAlignment="1" applyProtection="1">
      <alignment horizontal="center" vertical="center" shrinkToFit="1"/>
      <protection hidden="1"/>
    </xf>
    <xf numFmtId="0" fontId="24" fillId="11" borderId="94" xfId="0" applyFont="1" applyFill="1" applyBorder="1" applyAlignment="1" applyProtection="1">
      <alignment horizontal="center" vertical="center" wrapText="1"/>
      <protection hidden="1"/>
    </xf>
    <xf numFmtId="0" fontId="24" fillId="11" borderId="93" xfId="0" applyFont="1" applyFill="1" applyBorder="1" applyAlignment="1" applyProtection="1">
      <alignment horizontal="center" vertical="center" wrapText="1"/>
      <protection hidden="1"/>
    </xf>
    <xf numFmtId="0" fontId="24" fillId="11" borderId="95" xfId="0" applyFont="1" applyFill="1" applyBorder="1" applyAlignment="1" applyProtection="1">
      <alignment horizontal="center" vertical="center" wrapText="1"/>
      <protection hidden="1"/>
    </xf>
    <xf numFmtId="185" fontId="25" fillId="0" borderId="11" xfId="0" applyNumberFormat="1" applyFont="1" applyBorder="1" applyAlignment="1" applyProtection="1">
      <alignment horizontal="center" vertical="center"/>
      <protection hidden="1"/>
    </xf>
    <xf numFmtId="185" fontId="25" fillId="0" borderId="1" xfId="0" applyNumberFormat="1" applyFont="1" applyBorder="1" applyAlignment="1" applyProtection="1">
      <alignment horizontal="center" vertical="center"/>
      <protection hidden="1"/>
    </xf>
    <xf numFmtId="185" fontId="25" fillId="0" borderId="10" xfId="0" applyNumberFormat="1" applyFont="1" applyBorder="1" applyAlignment="1" applyProtection="1">
      <alignment horizontal="center" vertical="center"/>
      <protection hidden="1"/>
    </xf>
    <xf numFmtId="0" fontId="25" fillId="0" borderId="11" xfId="0" applyFont="1" applyBorder="1" applyAlignment="1" applyProtection="1">
      <alignment horizontal="center" vertical="center"/>
      <protection hidden="1"/>
    </xf>
    <xf numFmtId="0" fontId="25" fillId="0" borderId="1" xfId="0" applyFont="1" applyBorder="1" applyAlignment="1" applyProtection="1">
      <alignment horizontal="center" vertical="center"/>
      <protection hidden="1"/>
    </xf>
    <xf numFmtId="0" fontId="25" fillId="0" borderId="10" xfId="0" applyFont="1" applyBorder="1" applyAlignment="1" applyProtection="1">
      <alignment horizontal="center" vertical="center"/>
      <protection hidden="1"/>
    </xf>
    <xf numFmtId="0" fontId="24" fillId="0" borderId="11" xfId="0" applyFont="1" applyBorder="1" applyAlignment="1" applyProtection="1">
      <alignment horizontal="left" vertical="center" shrinkToFit="1"/>
      <protection hidden="1"/>
    </xf>
    <xf numFmtId="0" fontId="24" fillId="0" borderId="1" xfId="0" applyFont="1" applyBorder="1" applyAlignment="1" applyProtection="1">
      <alignment horizontal="left" vertical="center" shrinkToFit="1"/>
      <protection hidden="1"/>
    </xf>
    <xf numFmtId="0" fontId="24" fillId="0" borderId="10" xfId="0" applyFont="1" applyBorder="1" applyAlignment="1" applyProtection="1">
      <alignment horizontal="left" vertical="center" shrinkToFit="1"/>
      <protection hidden="1"/>
    </xf>
    <xf numFmtId="0" fontId="15" fillId="2" borderId="9" xfId="0" applyFont="1" applyFill="1" applyBorder="1" applyAlignment="1" applyProtection="1">
      <alignment horizontal="left" vertical="center" shrinkToFit="1"/>
      <protection hidden="1"/>
    </xf>
    <xf numFmtId="0" fontId="15" fillId="2" borderId="7" xfId="0" applyFont="1" applyFill="1" applyBorder="1" applyAlignment="1" applyProtection="1">
      <alignment horizontal="left" vertical="center" shrinkToFit="1"/>
      <protection hidden="1"/>
    </xf>
    <xf numFmtId="0" fontId="15" fillId="2" borderId="8" xfId="0" applyFont="1" applyFill="1" applyBorder="1" applyAlignment="1" applyProtection="1">
      <alignment horizontal="left" vertical="center" shrinkToFit="1"/>
      <protection hidden="1"/>
    </xf>
    <xf numFmtId="0" fontId="14" fillId="2" borderId="14" xfId="0" applyFont="1" applyFill="1" applyBorder="1" applyAlignment="1" applyProtection="1">
      <alignment horizontal="left" vertical="center"/>
      <protection hidden="1"/>
    </xf>
    <xf numFmtId="0" fontId="14" fillId="2" borderId="15" xfId="0" applyFont="1" applyFill="1" applyBorder="1" applyAlignment="1" applyProtection="1">
      <alignment horizontal="left" vertical="center"/>
      <protection hidden="1"/>
    </xf>
    <xf numFmtId="0" fontId="14" fillId="2" borderId="16" xfId="0" applyFont="1" applyFill="1" applyBorder="1" applyAlignment="1" applyProtection="1">
      <alignment horizontal="left" vertical="center"/>
      <protection hidden="1"/>
    </xf>
    <xf numFmtId="0" fontId="24" fillId="2" borderId="160" xfId="0" applyFont="1" applyFill="1" applyBorder="1" applyAlignment="1" applyProtection="1">
      <alignment horizontal="left" shrinkToFit="1"/>
      <protection hidden="1"/>
    </xf>
    <xf numFmtId="0" fontId="24" fillId="2" borderId="161" xfId="0" applyFont="1" applyFill="1" applyBorder="1" applyAlignment="1" applyProtection="1">
      <alignment horizontal="left" shrinkToFit="1"/>
      <protection hidden="1"/>
    </xf>
    <xf numFmtId="0" fontId="24" fillId="2" borderId="162" xfId="0" applyFont="1" applyFill="1" applyBorder="1" applyAlignment="1" applyProtection="1">
      <alignment horizontal="left" shrinkToFit="1"/>
      <protection hidden="1"/>
    </xf>
    <xf numFmtId="0" fontId="52" fillId="6" borderId="170" xfId="0" applyFont="1" applyFill="1" applyBorder="1" applyAlignment="1" applyProtection="1">
      <alignment horizontal="center" vertical="center"/>
      <protection hidden="1"/>
    </xf>
    <xf numFmtId="0" fontId="52" fillId="6" borderId="69" xfId="0" applyFont="1" applyFill="1" applyBorder="1" applyAlignment="1" applyProtection="1">
      <alignment horizontal="center" vertical="center"/>
      <protection hidden="1"/>
    </xf>
    <xf numFmtId="0" fontId="52" fillId="6" borderId="110" xfId="0" applyFont="1" applyFill="1" applyBorder="1" applyAlignment="1" applyProtection="1">
      <alignment horizontal="center" vertical="center"/>
      <protection hidden="1"/>
    </xf>
    <xf numFmtId="180" fontId="24" fillId="6" borderId="124" xfId="0" applyNumberFormat="1" applyFont="1" applyFill="1" applyBorder="1" applyAlignment="1" applyProtection="1">
      <alignment horizontal="right" vertical="center"/>
      <protection hidden="1"/>
    </xf>
    <xf numFmtId="180" fontId="24" fillId="6" borderId="125" xfId="0" applyNumberFormat="1" applyFont="1" applyFill="1" applyBorder="1" applyAlignment="1" applyProtection="1">
      <alignment horizontal="right" vertical="center"/>
      <protection hidden="1"/>
    </xf>
    <xf numFmtId="180" fontId="24" fillId="6" borderId="126" xfId="0" applyNumberFormat="1" applyFont="1" applyFill="1" applyBorder="1" applyAlignment="1" applyProtection="1">
      <alignment horizontal="right" vertical="center"/>
      <protection hidden="1"/>
    </xf>
    <xf numFmtId="180" fontId="24" fillId="6" borderId="122" xfId="0" applyNumberFormat="1" applyFont="1" applyFill="1" applyBorder="1" applyAlignment="1" applyProtection="1">
      <alignment horizontal="right" vertical="center"/>
      <protection hidden="1"/>
    </xf>
    <xf numFmtId="180" fontId="24" fillId="6" borderId="120" xfId="0" applyNumberFormat="1" applyFont="1" applyFill="1" applyBorder="1" applyAlignment="1" applyProtection="1">
      <alignment horizontal="right" vertical="center"/>
      <protection hidden="1"/>
    </xf>
    <xf numFmtId="180" fontId="24" fillId="6" borderId="123" xfId="0" applyNumberFormat="1" applyFont="1" applyFill="1" applyBorder="1" applyAlignment="1" applyProtection="1">
      <alignment horizontal="right" vertical="center"/>
      <protection hidden="1"/>
    </xf>
    <xf numFmtId="180" fontId="24" fillId="6" borderId="168" xfId="0" applyNumberFormat="1" applyFont="1" applyFill="1" applyBorder="1" applyAlignment="1" applyProtection="1">
      <alignment horizontal="right" vertical="center"/>
      <protection hidden="1"/>
    </xf>
    <xf numFmtId="180" fontId="24" fillId="6" borderId="161" xfId="0" applyNumberFormat="1" applyFont="1" applyFill="1" applyBorder="1" applyAlignment="1" applyProtection="1">
      <alignment horizontal="right" vertical="center"/>
      <protection hidden="1"/>
    </xf>
    <xf numFmtId="180" fontId="24" fillId="6" borderId="169" xfId="0" applyNumberFormat="1" applyFont="1" applyFill="1" applyBorder="1" applyAlignment="1" applyProtection="1">
      <alignment horizontal="right" vertical="center"/>
      <protection hidden="1"/>
    </xf>
    <xf numFmtId="0" fontId="24" fillId="2" borderId="165" xfId="0" applyFont="1" applyFill="1" applyBorder="1" applyAlignment="1" applyProtection="1">
      <alignment horizontal="left" shrinkToFit="1"/>
      <protection hidden="1"/>
    </xf>
    <xf numFmtId="0" fontId="24" fillId="2" borderId="166" xfId="0" applyFont="1" applyFill="1" applyBorder="1" applyAlignment="1" applyProtection="1">
      <alignment horizontal="left" shrinkToFit="1"/>
      <protection hidden="1"/>
    </xf>
    <xf numFmtId="0" fontId="24" fillId="2" borderId="167" xfId="0" applyFont="1" applyFill="1" applyBorder="1" applyAlignment="1" applyProtection="1">
      <alignment horizontal="left" shrinkToFit="1"/>
      <protection hidden="1"/>
    </xf>
    <xf numFmtId="0" fontId="24" fillId="0" borderId="58" xfId="0" applyFont="1" applyBorder="1" applyAlignment="1" applyProtection="1">
      <alignment horizontal="left" shrinkToFit="1"/>
      <protection hidden="1"/>
    </xf>
    <xf numFmtId="0" fontId="24" fillId="0" borderId="61" xfId="0" applyFont="1" applyBorder="1" applyAlignment="1" applyProtection="1">
      <alignment horizontal="left" shrinkToFit="1"/>
      <protection hidden="1"/>
    </xf>
    <xf numFmtId="0" fontId="24" fillId="0" borderId="21" xfId="0" applyFont="1" applyBorder="1" applyAlignment="1" applyProtection="1">
      <alignment horizontal="left" shrinkToFit="1"/>
      <protection hidden="1"/>
    </xf>
    <xf numFmtId="0" fontId="24" fillId="0" borderId="22" xfId="0" applyFont="1" applyBorder="1" applyAlignment="1" applyProtection="1">
      <alignment horizontal="left" shrinkToFit="1"/>
      <protection hidden="1"/>
    </xf>
    <xf numFmtId="0" fontId="24" fillId="0" borderId="47" xfId="0" applyFont="1" applyBorder="1" applyAlignment="1" applyProtection="1">
      <alignment horizontal="left" shrinkToFit="1"/>
      <protection hidden="1"/>
    </xf>
    <xf numFmtId="0" fontId="24" fillId="0" borderId="48" xfId="0" applyFont="1" applyBorder="1" applyAlignment="1" applyProtection="1">
      <alignment horizontal="left" shrinkToFit="1"/>
      <protection hidden="1"/>
    </xf>
    <xf numFmtId="0" fontId="52" fillId="3" borderId="54" xfId="0" applyFont="1" applyFill="1" applyBorder="1" applyAlignment="1" applyProtection="1">
      <alignment horizontal="center" vertical="center"/>
      <protection hidden="1"/>
    </xf>
    <xf numFmtId="0" fontId="52" fillId="3" borderId="55" xfId="0" applyFont="1" applyFill="1" applyBorder="1" applyAlignment="1" applyProtection="1">
      <alignment horizontal="center" vertical="center"/>
      <protection hidden="1"/>
    </xf>
    <xf numFmtId="0" fontId="52" fillId="6" borderId="172" xfId="0" applyFont="1" applyFill="1" applyBorder="1" applyAlignment="1" applyProtection="1">
      <alignment horizontal="center" vertical="center"/>
      <protection hidden="1"/>
    </xf>
    <xf numFmtId="0" fontId="52" fillId="6" borderId="62" xfId="0" applyFont="1" applyFill="1" applyBorder="1" applyAlignment="1" applyProtection="1">
      <alignment horizontal="center" vertical="center"/>
      <protection hidden="1"/>
    </xf>
    <xf numFmtId="0" fontId="52" fillId="6" borderId="173" xfId="0" applyFont="1" applyFill="1" applyBorder="1" applyAlignment="1" applyProtection="1">
      <alignment horizontal="center" vertical="center"/>
      <protection hidden="1"/>
    </xf>
    <xf numFmtId="180" fontId="24" fillId="6" borderId="18" xfId="0" applyNumberFormat="1" applyFont="1" applyFill="1" applyBorder="1" applyAlignment="1" applyProtection="1">
      <alignment horizontal="right" vertical="center"/>
      <protection hidden="1"/>
    </xf>
    <xf numFmtId="180" fontId="24" fillId="6" borderId="19" xfId="0" applyNumberFormat="1" applyFont="1" applyFill="1" applyBorder="1" applyAlignment="1" applyProtection="1">
      <alignment horizontal="right" vertical="center"/>
      <protection hidden="1"/>
    </xf>
    <xf numFmtId="180" fontId="24" fillId="6" borderId="112" xfId="0" applyNumberFormat="1" applyFont="1" applyFill="1" applyBorder="1" applyAlignment="1" applyProtection="1">
      <alignment horizontal="right" vertical="center"/>
      <protection hidden="1"/>
    </xf>
    <xf numFmtId="180" fontId="24" fillId="6" borderId="24" xfId="0" applyNumberFormat="1" applyFont="1" applyFill="1" applyBorder="1" applyAlignment="1" applyProtection="1">
      <alignment horizontal="right" vertical="center"/>
      <protection hidden="1"/>
    </xf>
    <xf numFmtId="180" fontId="24" fillId="6" borderId="21" xfId="0" applyNumberFormat="1" applyFont="1" applyFill="1" applyBorder="1" applyAlignment="1" applyProtection="1">
      <alignment horizontal="right" vertical="center"/>
      <protection hidden="1"/>
    </xf>
    <xf numFmtId="180" fontId="24" fillId="6" borderId="113" xfId="0" applyNumberFormat="1" applyFont="1" applyFill="1" applyBorder="1" applyAlignment="1" applyProtection="1">
      <alignment horizontal="right" vertical="center"/>
      <protection hidden="1"/>
    </xf>
    <xf numFmtId="180" fontId="24" fillId="6" borderId="49" xfId="0" applyNumberFormat="1" applyFont="1" applyFill="1" applyBorder="1" applyAlignment="1" applyProtection="1">
      <alignment horizontal="right" vertical="center"/>
      <protection hidden="1"/>
    </xf>
    <xf numFmtId="180" fontId="24" fillId="6" borderId="47" xfId="0" applyNumberFormat="1" applyFont="1" applyFill="1" applyBorder="1" applyAlignment="1" applyProtection="1">
      <alignment horizontal="right" vertical="center"/>
      <protection hidden="1"/>
    </xf>
    <xf numFmtId="180" fontId="24" fillId="6" borderId="171" xfId="0" applyNumberFormat="1" applyFont="1" applyFill="1" applyBorder="1" applyAlignment="1" applyProtection="1">
      <alignment horizontal="right" vertical="center"/>
      <protection hidden="1"/>
    </xf>
  </cellXfs>
  <cellStyles count="3">
    <cellStyle name="パーセント" xfId="2" builtinId="5"/>
    <cellStyle name="桁区切り" xfId="1" builtinId="6"/>
    <cellStyle name="標準" xfId="0" builtinId="0"/>
  </cellStyles>
  <dxfs count="16">
    <dxf>
      <font>
        <color rgb="FFFF0000"/>
      </font>
    </dxf>
    <dxf>
      <numFmt numFmtId="196" formatCode="#,##0.00_ "/>
    </dxf>
    <dxf>
      <font>
        <color rgb="FFFF0000"/>
      </font>
    </dxf>
    <dxf>
      <font>
        <color rgb="FFFF0000"/>
      </font>
    </dxf>
    <dxf>
      <font>
        <b/>
        <i val="0"/>
        <color theme="0"/>
      </font>
      <fill>
        <patternFill>
          <bgColor rgb="FFFF0000"/>
        </patternFill>
      </fill>
    </dxf>
    <dxf>
      <numFmt numFmtId="196" formatCode="#,##0.00_ "/>
    </dxf>
    <dxf>
      <numFmt numFmtId="190" formatCode="#,##0.00;[Red]\▲#,##0.00"/>
    </dxf>
    <dxf>
      <font>
        <b/>
        <i val="0"/>
        <color theme="0"/>
      </font>
      <fill>
        <patternFill>
          <bgColor rgb="FFFF0000"/>
        </patternFill>
      </fill>
    </dxf>
    <dxf>
      <numFmt numFmtId="197" formatCode="#,##0.0000"/>
    </dxf>
    <dxf>
      <numFmt numFmtId="198" formatCode="#,##0.0000;[Red]\▲#,##0.0000"/>
    </dxf>
    <dxf>
      <font>
        <b/>
        <i val="0"/>
        <color theme="0"/>
      </font>
      <fill>
        <patternFill>
          <bgColor rgb="FFFF0000"/>
        </patternFill>
      </fill>
    </dxf>
    <dxf>
      <numFmt numFmtId="196" formatCode="#,##0.00_ "/>
    </dxf>
    <dxf>
      <numFmt numFmtId="190" formatCode="#,##0.00;[Red]\▲#,##0.00"/>
    </dxf>
    <dxf>
      <font>
        <b/>
        <i val="0"/>
        <color theme="0"/>
      </font>
      <fill>
        <patternFill>
          <bgColor rgb="FFFF0000"/>
        </patternFill>
      </fill>
    </dxf>
    <dxf>
      <numFmt numFmtId="197" formatCode="#,##0.0000"/>
    </dxf>
    <dxf>
      <numFmt numFmtId="199" formatCode="#,##0.0000;[Red]\-#,##0.0000"/>
    </dxf>
  </dxfs>
  <tableStyles count="0" defaultTableStyle="TableStyleMedium2" defaultPivotStyle="PivotStyleLight16"/>
  <colors>
    <mruColors>
      <color rgb="FFCCFFFF"/>
      <color rgb="FFD2EF9F"/>
      <color rgb="FFBCEDA1"/>
      <color rgb="FFE2E8A6"/>
      <color rgb="FFD6EDBD"/>
      <color rgb="FFBCE29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Radio" checked="Checked" firstButton="1" fmlaLink="$BY$9"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checked="Checked" firstButton="1" fmlaLink="$BY$9" lockText="1" noThreeD="1"/>
</file>

<file path=xl/ctrlProps/ctrlProp4.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161925</xdr:colOff>
          <xdr:row>7</xdr:row>
          <xdr:rowOff>19050</xdr:rowOff>
        </xdr:from>
        <xdr:to>
          <xdr:col>6</xdr:col>
          <xdr:colOff>142875</xdr:colOff>
          <xdr:row>8</xdr:row>
          <xdr:rowOff>66675</xdr:rowOff>
        </xdr:to>
        <xdr:sp macro="" textlink="">
          <xdr:nvSpPr>
            <xdr:cNvPr id="4097" name="Option Button 1" hidden="1">
              <a:extLst>
                <a:ext uri="{63B3BB69-23CF-44E3-9099-C40C66FF867C}">
                  <a14:compatExt spid="_x0000_s4097"/>
                </a:ext>
                <a:ext uri="{FF2B5EF4-FFF2-40B4-BE49-F238E27FC236}">
                  <a16:creationId xmlns:a16="http://schemas.microsoft.com/office/drawing/2014/main" xmlns=""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ゴシック"/>
                  <a:ea typeface="ＭＳ ゴシック"/>
                </a:rPr>
                <a:t> 直　送</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8</xdr:row>
          <xdr:rowOff>28575</xdr:rowOff>
        </xdr:from>
        <xdr:to>
          <xdr:col>6</xdr:col>
          <xdr:colOff>133350</xdr:colOff>
          <xdr:row>9</xdr:row>
          <xdr:rowOff>95250</xdr:rowOff>
        </xdr:to>
        <xdr:sp macro="" textlink="">
          <xdr:nvSpPr>
            <xdr:cNvPr id="4098" name="Option Button 2" hidden="1">
              <a:extLst>
                <a:ext uri="{63B3BB69-23CF-44E3-9099-C40C66FF867C}">
                  <a14:compatExt spid="_x0000_s4098"/>
                </a:ext>
                <a:ext uri="{FF2B5EF4-FFF2-40B4-BE49-F238E27FC236}">
                  <a16:creationId xmlns:a16="http://schemas.microsoft.com/office/drawing/2014/main" xmlns=""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ゴシック"/>
                  <a:ea typeface="ＭＳ ゴシック"/>
                </a:rPr>
                <a:t> 倉　庫</a:t>
              </a:r>
            </a:p>
          </xdr:txBody>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152400</xdr:colOff>
          <xdr:row>7</xdr:row>
          <xdr:rowOff>28575</xdr:rowOff>
        </xdr:from>
        <xdr:to>
          <xdr:col>6</xdr:col>
          <xdr:colOff>19050</xdr:colOff>
          <xdr:row>8</xdr:row>
          <xdr:rowOff>47625</xdr:rowOff>
        </xdr:to>
        <xdr:sp macro="" textlink="">
          <xdr:nvSpPr>
            <xdr:cNvPr id="1033" name="Option Button 9" hidden="1">
              <a:extLst>
                <a:ext uri="{63B3BB69-23CF-44E3-9099-C40C66FF867C}">
                  <a14:compatExt spid="_x0000_s1033"/>
                </a:ext>
                <a:ext uri="{FF2B5EF4-FFF2-40B4-BE49-F238E27FC236}">
                  <a16:creationId xmlns:a16="http://schemas.microsoft.com/office/drawing/2014/main" xmlns=""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ゴシック"/>
                  <a:ea typeface="ＭＳ ゴシック"/>
                </a:rPr>
                <a:t> 直　送</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8</xdr:row>
          <xdr:rowOff>47625</xdr:rowOff>
        </xdr:from>
        <xdr:to>
          <xdr:col>7</xdr:col>
          <xdr:colOff>9525</xdr:colOff>
          <xdr:row>9</xdr:row>
          <xdr:rowOff>104775</xdr:rowOff>
        </xdr:to>
        <xdr:sp macro="" textlink="">
          <xdr:nvSpPr>
            <xdr:cNvPr id="1034" name="Option Button 10" hidden="1">
              <a:extLst>
                <a:ext uri="{63B3BB69-23CF-44E3-9099-C40C66FF867C}">
                  <a14:compatExt spid="_x0000_s1034"/>
                </a:ext>
                <a:ext uri="{FF2B5EF4-FFF2-40B4-BE49-F238E27FC236}">
                  <a16:creationId xmlns:a16="http://schemas.microsoft.com/office/drawing/2014/main" xmlns="" id="{00000000-0008-0000-01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ゴシック"/>
                  <a:ea typeface="ＭＳ ゴシック"/>
                </a:rPr>
                <a:t> 倉　庫</a:t>
              </a:r>
            </a:p>
          </xdr:txBody>
        </xdr:sp>
        <xdr:clientData fLock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mments" Target="../comments2.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D71"/>
  <sheetViews>
    <sheetView zoomScaleNormal="100" workbookViewId="0">
      <selection activeCell="I23" sqref="I23:W23"/>
    </sheetView>
  </sheetViews>
  <sheetFormatPr defaultRowHeight="13.5"/>
  <cols>
    <col min="1" max="1" width="0.875" style="1" customWidth="1"/>
    <col min="2" max="2" width="3.125" style="1" customWidth="1"/>
    <col min="3" max="22" width="2" style="1" customWidth="1"/>
    <col min="23" max="37" width="1.875" style="1" customWidth="1"/>
    <col min="38" max="39" width="1" style="1" customWidth="1"/>
    <col min="40" max="43" width="1.875" style="1" customWidth="1"/>
    <col min="44" max="44" width="2.625" style="1" customWidth="1"/>
    <col min="45" max="66" width="1.875" style="1" customWidth="1"/>
    <col min="67" max="68" width="2.375" style="1" customWidth="1"/>
    <col min="69" max="69" width="0.875" style="1" customWidth="1"/>
    <col min="70" max="70" width="1.875" style="1" customWidth="1"/>
    <col min="71" max="75" width="1.875" style="3" customWidth="1"/>
    <col min="76" max="76" width="2.375" style="3" hidden="1" customWidth="1"/>
    <col min="77" max="79" width="9" style="3" hidden="1" customWidth="1"/>
    <col min="80" max="81" width="11.25" style="3" hidden="1" customWidth="1"/>
    <col min="82" max="82" width="11.625" style="3" hidden="1" customWidth="1"/>
    <col min="83" max="83" width="9" style="3" customWidth="1"/>
    <col min="84" max="16384" width="9" style="3"/>
  </cols>
  <sheetData>
    <row r="1" spans="2:77" ht="13.5" customHeight="1" thickBot="1">
      <c r="B1" s="2"/>
      <c r="C1" s="2"/>
      <c r="D1" s="2"/>
      <c r="E1" s="2"/>
      <c r="F1" s="2"/>
      <c r="G1" s="2"/>
      <c r="H1" s="2"/>
      <c r="I1" s="2"/>
      <c r="J1" s="2"/>
      <c r="K1" s="2"/>
      <c r="L1" s="2"/>
      <c r="M1" s="2"/>
      <c r="N1" s="2"/>
      <c r="O1" s="2"/>
      <c r="P1" s="2"/>
      <c r="Q1" s="2"/>
      <c r="R1" s="2"/>
      <c r="S1" s="2"/>
      <c r="T1" s="2"/>
      <c r="U1" s="2"/>
      <c r="V1" s="2"/>
      <c r="W1" s="2"/>
      <c r="X1" s="3"/>
      <c r="Y1" s="4"/>
      <c r="Z1" s="364" t="s">
        <v>39</v>
      </c>
      <c r="AA1" s="364"/>
      <c r="AB1" s="364"/>
      <c r="AC1" s="364"/>
      <c r="AD1" s="364"/>
      <c r="AE1" s="364"/>
      <c r="AF1" s="364"/>
      <c r="AG1" s="364"/>
      <c r="AH1" s="364"/>
      <c r="AI1" s="364"/>
      <c r="AJ1" s="364"/>
      <c r="AK1" s="364"/>
      <c r="AL1" s="364"/>
      <c r="AM1" s="364"/>
      <c r="AN1" s="364"/>
      <c r="AO1" s="364"/>
      <c r="AP1" s="364"/>
      <c r="AQ1" s="364"/>
      <c r="AR1" s="364"/>
      <c r="AS1" s="364"/>
      <c r="AT1" s="364"/>
      <c r="AU1" s="364"/>
      <c r="AV1" s="364"/>
      <c r="AW1" s="2"/>
      <c r="AX1" s="2"/>
      <c r="AY1" s="2"/>
      <c r="AZ1" s="2"/>
      <c r="BA1" s="2"/>
      <c r="BB1" s="2"/>
      <c r="BC1" s="2"/>
      <c r="BD1" s="2"/>
      <c r="BE1" s="2"/>
      <c r="BF1" s="2"/>
      <c r="BG1" s="2"/>
      <c r="BH1" s="2"/>
      <c r="BI1" s="2"/>
      <c r="BJ1" s="2"/>
      <c r="BK1" s="2"/>
      <c r="BL1" s="2"/>
      <c r="BM1" s="2"/>
      <c r="BN1" s="2"/>
      <c r="BO1" s="2"/>
      <c r="BP1" s="2"/>
      <c r="BQ1" s="2"/>
    </row>
    <row r="2" spans="2:77" ht="20.100000000000001" customHeight="1" thickBot="1">
      <c r="B2" s="365" t="s">
        <v>47</v>
      </c>
      <c r="C2" s="365"/>
      <c r="D2" s="365"/>
      <c r="E2" s="365"/>
      <c r="F2" s="365"/>
      <c r="G2" s="365"/>
      <c r="H2" s="365"/>
      <c r="I2" s="365"/>
      <c r="J2" s="365"/>
      <c r="K2" s="365"/>
      <c r="L2" s="365"/>
      <c r="M2" s="365"/>
      <c r="N2" s="365"/>
      <c r="O2" s="365"/>
      <c r="P2" s="365"/>
      <c r="Q2" s="365"/>
      <c r="R2" s="365"/>
      <c r="S2" s="365"/>
      <c r="T2" s="365"/>
      <c r="U2" s="365"/>
      <c r="V2" s="365"/>
      <c r="W2" s="6"/>
      <c r="X2" s="4"/>
      <c r="Y2" s="4"/>
      <c r="Z2" s="364"/>
      <c r="AA2" s="364"/>
      <c r="AB2" s="364"/>
      <c r="AC2" s="364"/>
      <c r="AD2" s="364"/>
      <c r="AE2" s="364"/>
      <c r="AF2" s="364"/>
      <c r="AG2" s="364"/>
      <c r="AH2" s="364"/>
      <c r="AI2" s="364"/>
      <c r="AJ2" s="364"/>
      <c r="AK2" s="364"/>
      <c r="AL2" s="364"/>
      <c r="AM2" s="364"/>
      <c r="AN2" s="364"/>
      <c r="AO2" s="364"/>
      <c r="AP2" s="364"/>
      <c r="AQ2" s="364"/>
      <c r="AR2" s="364"/>
      <c r="AS2" s="364"/>
      <c r="AT2" s="364"/>
      <c r="AU2" s="364"/>
      <c r="AV2" s="364"/>
      <c r="AW2" s="3"/>
      <c r="AX2" s="3"/>
      <c r="AY2" s="3"/>
      <c r="AZ2" s="367" t="s">
        <v>0</v>
      </c>
      <c r="BA2" s="368"/>
      <c r="BB2" s="368"/>
      <c r="BC2" s="368"/>
      <c r="BD2" s="368"/>
      <c r="BE2" s="368"/>
      <c r="BF2" s="368"/>
      <c r="BG2" s="377">
        <v>1234567891234</v>
      </c>
      <c r="BH2" s="378"/>
      <c r="BI2" s="378"/>
      <c r="BJ2" s="378"/>
      <c r="BK2" s="378"/>
      <c r="BL2" s="378"/>
      <c r="BM2" s="378"/>
      <c r="BN2" s="378"/>
      <c r="BO2" s="378"/>
      <c r="BP2" s="378"/>
      <c r="BQ2" s="378"/>
      <c r="BR2" s="378"/>
      <c r="BS2" s="378"/>
      <c r="BT2" s="378"/>
      <c r="BU2" s="378"/>
      <c r="BV2" s="378"/>
      <c r="BW2" s="379"/>
    </row>
    <row r="3" spans="2:77" ht="20.100000000000001" customHeight="1">
      <c r="B3" s="366"/>
      <c r="C3" s="366"/>
      <c r="D3" s="366"/>
      <c r="E3" s="366"/>
      <c r="F3" s="366"/>
      <c r="G3" s="366"/>
      <c r="H3" s="366"/>
      <c r="I3" s="366"/>
      <c r="J3" s="366"/>
      <c r="K3" s="366"/>
      <c r="L3" s="366"/>
      <c r="M3" s="366"/>
      <c r="N3" s="366"/>
      <c r="O3" s="366"/>
      <c r="P3" s="366"/>
      <c r="Q3" s="366"/>
      <c r="R3" s="366"/>
      <c r="S3" s="366"/>
      <c r="T3" s="366"/>
      <c r="U3" s="366"/>
      <c r="V3" s="366"/>
      <c r="W3" s="6"/>
      <c r="X3" s="5"/>
      <c r="Y3" s="5"/>
      <c r="Z3" s="5"/>
      <c r="AA3" s="5"/>
      <c r="AB3" s="5"/>
      <c r="AC3" s="5"/>
      <c r="AD3" s="5"/>
      <c r="AE3" s="5"/>
      <c r="AF3" s="5"/>
      <c r="AG3" s="5"/>
      <c r="AH3" s="5"/>
      <c r="AI3" s="5"/>
      <c r="AJ3" s="5"/>
      <c r="AK3" s="5"/>
      <c r="AL3" s="5"/>
      <c r="AM3" s="5"/>
      <c r="AN3" s="5"/>
      <c r="AO3" s="5"/>
      <c r="AP3" s="5"/>
      <c r="AQ3" s="5"/>
      <c r="AR3" s="5"/>
      <c r="AS3" s="5"/>
      <c r="AT3" s="5"/>
      <c r="AU3" s="3"/>
      <c r="AV3" s="3"/>
      <c r="AW3" s="3"/>
      <c r="AX3" s="3"/>
      <c r="AY3" s="3"/>
      <c r="AZ3" s="380" t="s">
        <v>49</v>
      </c>
      <c r="BA3" s="380"/>
      <c r="BB3" s="380"/>
      <c r="BC3" s="380"/>
      <c r="BD3" s="380"/>
      <c r="BE3" s="380"/>
      <c r="BF3" s="380"/>
      <c r="BG3" s="380"/>
      <c r="BH3" s="380"/>
      <c r="BI3" s="380"/>
      <c r="BJ3" s="380"/>
      <c r="BK3" s="380"/>
      <c r="BL3" s="380"/>
      <c r="BM3" s="380"/>
      <c r="BN3" s="380"/>
      <c r="BO3" s="380"/>
      <c r="BP3" s="380"/>
      <c r="BQ3" s="380"/>
      <c r="BR3" s="380"/>
      <c r="BS3" s="380"/>
      <c r="BT3" s="380"/>
      <c r="BU3" s="380"/>
      <c r="BV3" s="380"/>
      <c r="BW3" s="380"/>
    </row>
    <row r="4" spans="2:77" ht="18" customHeight="1">
      <c r="B4" s="369" t="s">
        <v>1</v>
      </c>
      <c r="C4" s="370"/>
      <c r="D4" s="370"/>
      <c r="E4" s="370"/>
      <c r="F4" s="370"/>
      <c r="G4" s="370"/>
      <c r="H4" s="370"/>
      <c r="I4" s="370"/>
      <c r="J4" s="370"/>
      <c r="K4" s="370"/>
      <c r="L4" s="370"/>
      <c r="M4" s="371"/>
      <c r="N4" s="369" t="s">
        <v>14</v>
      </c>
      <c r="O4" s="370"/>
      <c r="P4" s="370"/>
      <c r="Q4" s="370"/>
      <c r="R4" s="370"/>
      <c r="S4" s="370"/>
      <c r="T4" s="370"/>
      <c r="U4" s="370"/>
      <c r="V4" s="371"/>
      <c r="W4" s="7"/>
      <c r="X4" s="3"/>
      <c r="Y4" s="3"/>
      <c r="Z4" s="369" t="s">
        <v>3</v>
      </c>
      <c r="AA4" s="370"/>
      <c r="AB4" s="370"/>
      <c r="AC4" s="370"/>
      <c r="AD4" s="370"/>
      <c r="AE4" s="370"/>
      <c r="AF4" s="370"/>
      <c r="AG4" s="370"/>
      <c r="AH4" s="370"/>
      <c r="AI4" s="370"/>
      <c r="AJ4" s="370"/>
      <c r="AK4" s="370"/>
      <c r="AL4" s="370"/>
      <c r="AM4" s="370"/>
      <c r="AN4" s="370"/>
      <c r="AO4" s="370"/>
      <c r="AP4" s="370"/>
      <c r="AQ4" s="370"/>
      <c r="AR4" s="370"/>
      <c r="AS4" s="370"/>
      <c r="AT4" s="370"/>
      <c r="AU4" s="370"/>
      <c r="AV4" s="371"/>
      <c r="AW4" s="3"/>
      <c r="AX4" s="3"/>
      <c r="AY4" s="3"/>
      <c r="AZ4" s="372" t="s">
        <v>38</v>
      </c>
      <c r="BA4" s="373"/>
      <c r="BB4" s="373"/>
      <c r="BC4" s="373"/>
      <c r="BD4" s="374"/>
      <c r="BE4" s="375">
        <v>1132210</v>
      </c>
      <c r="BF4" s="375"/>
      <c r="BG4" s="375"/>
      <c r="BH4" s="375"/>
      <c r="BI4" s="375"/>
      <c r="BJ4" s="375"/>
      <c r="BK4" s="375"/>
      <c r="BL4" s="375"/>
      <c r="BM4" s="375"/>
      <c r="BN4" s="375"/>
      <c r="BO4" s="375"/>
      <c r="BP4" s="375"/>
      <c r="BQ4" s="375"/>
      <c r="BR4" s="375"/>
      <c r="BS4" s="375"/>
      <c r="BT4" s="375"/>
      <c r="BU4" s="375"/>
      <c r="BV4" s="375"/>
      <c r="BW4" s="376"/>
    </row>
    <row r="5" spans="2:77" ht="18" customHeight="1">
      <c r="B5" s="345">
        <v>45179</v>
      </c>
      <c r="C5" s="346"/>
      <c r="D5" s="346"/>
      <c r="E5" s="346"/>
      <c r="F5" s="346"/>
      <c r="G5" s="346"/>
      <c r="H5" s="346"/>
      <c r="I5" s="346"/>
      <c r="J5" s="346"/>
      <c r="K5" s="346"/>
      <c r="L5" s="346"/>
      <c r="M5" s="347"/>
      <c r="N5" s="348"/>
      <c r="O5" s="349"/>
      <c r="P5" s="349"/>
      <c r="Q5" s="349"/>
      <c r="R5" s="349"/>
      <c r="S5" s="349"/>
      <c r="T5" s="349"/>
      <c r="U5" s="349"/>
      <c r="V5" s="350"/>
      <c r="W5" s="2"/>
      <c r="X5" s="3"/>
      <c r="Y5" s="3"/>
      <c r="Z5" s="351" t="s">
        <v>50</v>
      </c>
      <c r="AA5" s="352"/>
      <c r="AB5" s="352"/>
      <c r="AC5" s="352"/>
      <c r="AD5" s="352"/>
      <c r="AE5" s="352"/>
      <c r="AF5" s="352"/>
      <c r="AG5" s="352"/>
      <c r="AH5" s="352"/>
      <c r="AI5" s="352"/>
      <c r="AJ5" s="352"/>
      <c r="AK5" s="352"/>
      <c r="AL5" s="352"/>
      <c r="AM5" s="352"/>
      <c r="AN5" s="352"/>
      <c r="AO5" s="352"/>
      <c r="AP5" s="352"/>
      <c r="AQ5" s="352"/>
      <c r="AR5" s="352"/>
      <c r="AS5" s="352"/>
      <c r="AT5" s="352"/>
      <c r="AU5" s="352"/>
      <c r="AV5" s="353"/>
      <c r="AW5" s="3"/>
      <c r="AX5" s="3"/>
      <c r="AY5" s="3"/>
      <c r="AZ5" s="354" t="s">
        <v>63</v>
      </c>
      <c r="BA5" s="355"/>
      <c r="BB5" s="355"/>
      <c r="BC5" s="355"/>
      <c r="BD5" s="355"/>
      <c r="BE5" s="356"/>
      <c r="BF5" s="356"/>
      <c r="BG5" s="356"/>
      <c r="BH5" s="356"/>
      <c r="BI5" s="356"/>
      <c r="BJ5" s="356"/>
      <c r="BK5" s="356"/>
      <c r="BL5" s="356"/>
      <c r="BM5" s="356"/>
      <c r="BN5" s="356"/>
      <c r="BO5" s="356"/>
      <c r="BP5" s="356"/>
      <c r="BQ5" s="356"/>
      <c r="BR5" s="356"/>
      <c r="BS5" s="356"/>
      <c r="BT5" s="356"/>
      <c r="BU5" s="356"/>
      <c r="BV5" s="356"/>
      <c r="BW5" s="357"/>
    </row>
    <row r="6" spans="2:77" ht="18" customHeight="1" thickBot="1">
      <c r="B6" s="8"/>
      <c r="C6" s="8"/>
      <c r="D6" s="8"/>
      <c r="E6" s="8"/>
      <c r="F6" s="8"/>
      <c r="G6" s="8"/>
      <c r="H6" s="8"/>
      <c r="I6" s="8"/>
      <c r="J6" s="8"/>
      <c r="K6" s="8"/>
      <c r="L6" s="8"/>
      <c r="M6" s="8"/>
      <c r="N6" s="2"/>
      <c r="O6" s="2"/>
      <c r="P6" s="2"/>
      <c r="Q6" s="2"/>
      <c r="R6" s="2"/>
      <c r="S6" s="2"/>
      <c r="T6" s="2"/>
      <c r="U6" s="2"/>
      <c r="V6" s="2"/>
      <c r="W6" s="2"/>
      <c r="X6" s="5"/>
      <c r="Y6" s="5"/>
      <c r="Z6" s="5"/>
      <c r="AA6" s="5"/>
      <c r="AB6" s="5"/>
      <c r="AC6" s="5"/>
      <c r="AD6" s="5"/>
      <c r="AE6" s="5"/>
      <c r="AF6" s="5"/>
      <c r="AG6" s="5"/>
      <c r="AH6" s="5"/>
      <c r="AI6" s="5"/>
      <c r="AJ6" s="5"/>
      <c r="AK6" s="5"/>
      <c r="AL6" s="5"/>
      <c r="AM6" s="5"/>
      <c r="AU6" s="3"/>
      <c r="AV6" s="3"/>
      <c r="AW6" s="3"/>
      <c r="AX6" s="3"/>
      <c r="AY6" s="3"/>
      <c r="AZ6" s="358" t="s">
        <v>15</v>
      </c>
      <c r="BA6" s="359"/>
      <c r="BB6" s="359"/>
      <c r="BC6" s="359"/>
      <c r="BD6" s="360"/>
      <c r="BE6" s="361" t="s">
        <v>62</v>
      </c>
      <c r="BF6" s="362"/>
      <c r="BG6" s="362"/>
      <c r="BH6" s="362"/>
      <c r="BI6" s="362"/>
      <c r="BJ6" s="362"/>
      <c r="BK6" s="362"/>
      <c r="BL6" s="362"/>
      <c r="BM6" s="362"/>
      <c r="BN6" s="362"/>
      <c r="BO6" s="362"/>
      <c r="BP6" s="362"/>
      <c r="BQ6" s="362"/>
      <c r="BR6" s="362"/>
      <c r="BS6" s="362"/>
      <c r="BT6" s="362"/>
      <c r="BU6" s="362"/>
      <c r="BV6" s="362"/>
      <c r="BW6" s="363"/>
    </row>
    <row r="7" spans="2:77" ht="18" customHeight="1" thickTop="1">
      <c r="B7" s="328" t="s">
        <v>35</v>
      </c>
      <c r="C7" s="329"/>
      <c r="D7" s="329"/>
      <c r="E7" s="329"/>
      <c r="F7" s="329"/>
      <c r="G7" s="329"/>
      <c r="H7" s="329"/>
      <c r="I7" s="330" t="s">
        <v>34</v>
      </c>
      <c r="J7" s="331"/>
      <c r="K7" s="331"/>
      <c r="L7" s="331"/>
      <c r="M7" s="331"/>
      <c r="N7" s="331"/>
      <c r="O7" s="331"/>
      <c r="P7" s="331"/>
      <c r="Q7" s="331"/>
      <c r="R7" s="331"/>
      <c r="S7" s="331"/>
      <c r="T7" s="331"/>
      <c r="U7" s="331"/>
      <c r="V7" s="332"/>
      <c r="X7" s="5"/>
      <c r="Y7" s="5"/>
      <c r="Z7" s="333" t="s">
        <v>44</v>
      </c>
      <c r="AA7" s="333"/>
      <c r="AB7" s="333"/>
      <c r="AC7" s="333"/>
      <c r="AD7" s="333"/>
      <c r="AE7" s="334"/>
      <c r="AF7" s="334"/>
      <c r="AG7" s="334"/>
      <c r="AH7" s="334"/>
      <c r="AI7" s="334"/>
      <c r="AJ7" s="334"/>
      <c r="AK7" s="335" t="s">
        <v>46</v>
      </c>
      <c r="AL7" s="335"/>
      <c r="AM7" s="335"/>
      <c r="AN7" s="335"/>
      <c r="AO7" s="335"/>
      <c r="AP7" s="335"/>
      <c r="AQ7" s="334">
        <v>109</v>
      </c>
      <c r="AR7" s="334"/>
      <c r="AS7" s="334"/>
      <c r="AT7" s="334"/>
      <c r="AU7" s="334"/>
      <c r="AV7" s="334"/>
      <c r="AW7" s="3"/>
      <c r="AX7" s="3"/>
      <c r="AY7" s="3"/>
      <c r="AZ7" s="282" t="s">
        <v>61</v>
      </c>
      <c r="BA7" s="283"/>
      <c r="BB7" s="283"/>
      <c r="BC7" s="283"/>
      <c r="BD7" s="283"/>
      <c r="BE7" s="283"/>
      <c r="BF7" s="283"/>
      <c r="BG7" s="283"/>
      <c r="BH7" s="283"/>
      <c r="BI7" s="283"/>
      <c r="BJ7" s="283"/>
      <c r="BK7" s="283"/>
      <c r="BL7" s="283"/>
      <c r="BM7" s="283"/>
      <c r="BN7" s="283"/>
      <c r="BO7" s="283"/>
      <c r="BP7" s="283"/>
      <c r="BQ7" s="283"/>
      <c r="BR7" s="283"/>
      <c r="BS7" s="283"/>
      <c r="BT7" s="283"/>
      <c r="BU7" s="286" t="s">
        <v>11</v>
      </c>
      <c r="BV7" s="286"/>
      <c r="BW7" s="287"/>
    </row>
    <row r="8" spans="2:77" ht="15" customHeight="1">
      <c r="B8" s="290"/>
      <c r="C8" s="291"/>
      <c r="D8" s="291"/>
      <c r="E8" s="291"/>
      <c r="F8" s="291"/>
      <c r="G8" s="291"/>
      <c r="H8" s="292"/>
      <c r="I8" s="299" t="s">
        <v>10</v>
      </c>
      <c r="J8" s="300"/>
      <c r="K8" s="300"/>
      <c r="L8" s="300"/>
      <c r="M8" s="300"/>
      <c r="N8" s="300"/>
      <c r="O8" s="301"/>
      <c r="P8" s="299" t="s">
        <v>9</v>
      </c>
      <c r="Q8" s="300"/>
      <c r="R8" s="300"/>
      <c r="S8" s="300"/>
      <c r="T8" s="300"/>
      <c r="U8" s="300"/>
      <c r="V8" s="302"/>
      <c r="X8" s="5"/>
      <c r="Y8" s="5"/>
      <c r="Z8" s="3"/>
      <c r="AA8" s="3"/>
      <c r="AB8" s="3"/>
      <c r="AC8" s="3"/>
      <c r="AD8" s="3"/>
      <c r="AE8" s="3"/>
      <c r="AF8" s="3"/>
      <c r="AG8" s="3"/>
      <c r="AH8" s="3"/>
      <c r="AI8" s="3"/>
      <c r="AJ8" s="3"/>
      <c r="AK8" s="3"/>
      <c r="AL8" s="3"/>
      <c r="AM8" s="3"/>
      <c r="AN8" s="3"/>
      <c r="AO8" s="3"/>
      <c r="AP8" s="3"/>
      <c r="AQ8" s="3"/>
      <c r="AR8" s="3"/>
      <c r="AS8" s="3"/>
      <c r="AT8" s="3"/>
      <c r="AU8" s="3"/>
      <c r="AV8" s="3"/>
      <c r="AW8" s="3"/>
      <c r="AX8" s="3"/>
      <c r="AY8" s="3"/>
      <c r="AZ8" s="284"/>
      <c r="BA8" s="285"/>
      <c r="BB8" s="285"/>
      <c r="BC8" s="285"/>
      <c r="BD8" s="285"/>
      <c r="BE8" s="285"/>
      <c r="BF8" s="285"/>
      <c r="BG8" s="285"/>
      <c r="BH8" s="285"/>
      <c r="BI8" s="285"/>
      <c r="BJ8" s="285"/>
      <c r="BK8" s="285"/>
      <c r="BL8" s="285"/>
      <c r="BM8" s="285"/>
      <c r="BN8" s="285"/>
      <c r="BO8" s="285"/>
      <c r="BP8" s="285"/>
      <c r="BQ8" s="285"/>
      <c r="BR8" s="285"/>
      <c r="BS8" s="285"/>
      <c r="BT8" s="285"/>
      <c r="BU8" s="288"/>
      <c r="BV8" s="288"/>
      <c r="BW8" s="289"/>
    </row>
    <row r="9" spans="2:77" ht="15" customHeight="1">
      <c r="B9" s="293"/>
      <c r="C9" s="294"/>
      <c r="D9" s="294"/>
      <c r="E9" s="294"/>
      <c r="F9" s="294"/>
      <c r="G9" s="294"/>
      <c r="H9" s="295"/>
      <c r="I9" s="303">
        <v>1254215</v>
      </c>
      <c r="J9" s="304"/>
      <c r="K9" s="304"/>
      <c r="L9" s="304"/>
      <c r="M9" s="304"/>
      <c r="N9" s="304"/>
      <c r="O9" s="305"/>
      <c r="P9" s="309"/>
      <c r="Q9" s="310"/>
      <c r="R9" s="310"/>
      <c r="S9" s="310"/>
      <c r="T9" s="310"/>
      <c r="U9" s="310"/>
      <c r="V9" s="311"/>
      <c r="X9" s="3"/>
      <c r="Y9" s="3"/>
      <c r="Z9" s="315" t="s">
        <v>32</v>
      </c>
      <c r="AA9" s="315"/>
      <c r="AB9" s="315"/>
      <c r="AC9" s="315"/>
      <c r="AD9" s="315"/>
      <c r="AE9" s="315"/>
      <c r="AF9" s="315"/>
      <c r="AG9" s="315"/>
      <c r="AH9" s="315"/>
      <c r="AI9" s="315"/>
      <c r="AJ9" s="315"/>
      <c r="AK9" s="315"/>
      <c r="AL9" s="315"/>
      <c r="AM9" s="315"/>
      <c r="AN9" s="315"/>
      <c r="AO9" s="315"/>
      <c r="AP9" s="315"/>
      <c r="AQ9" s="315"/>
      <c r="AR9" s="315"/>
      <c r="AS9" s="315"/>
      <c r="AT9" s="315"/>
      <c r="AU9" s="315"/>
      <c r="AV9" s="315"/>
      <c r="AW9" s="3"/>
      <c r="AX9" s="3"/>
      <c r="AY9" s="3"/>
      <c r="AZ9" s="3"/>
      <c r="BA9" s="3"/>
      <c r="BB9" s="3"/>
      <c r="BC9" s="3"/>
      <c r="BD9" s="3"/>
      <c r="BE9" s="3"/>
      <c r="BF9" s="3"/>
      <c r="BG9" s="3"/>
      <c r="BH9" s="3"/>
      <c r="BY9" s="32">
        <v>1</v>
      </c>
    </row>
    <row r="10" spans="2:77" ht="9" customHeight="1" thickBot="1">
      <c r="B10" s="296"/>
      <c r="C10" s="297"/>
      <c r="D10" s="297"/>
      <c r="E10" s="297"/>
      <c r="F10" s="297"/>
      <c r="G10" s="297"/>
      <c r="H10" s="298"/>
      <c r="I10" s="306"/>
      <c r="J10" s="307"/>
      <c r="K10" s="307"/>
      <c r="L10" s="307"/>
      <c r="M10" s="307"/>
      <c r="N10" s="307"/>
      <c r="O10" s="308"/>
      <c r="P10" s="312"/>
      <c r="Q10" s="313"/>
      <c r="R10" s="313"/>
      <c r="S10" s="313"/>
      <c r="T10" s="313"/>
      <c r="U10" s="313"/>
      <c r="V10" s="314"/>
      <c r="X10" s="3"/>
      <c r="Y10" s="3"/>
      <c r="Z10" s="316" t="s">
        <v>7</v>
      </c>
      <c r="AA10" s="317"/>
      <c r="AB10" s="317"/>
      <c r="AC10" s="317"/>
      <c r="AD10" s="317"/>
      <c r="AE10" s="317"/>
      <c r="AF10" s="318"/>
      <c r="AG10" s="322" t="s">
        <v>17</v>
      </c>
      <c r="AH10" s="323"/>
      <c r="AI10" s="323"/>
      <c r="AJ10" s="323"/>
      <c r="AK10" s="323"/>
      <c r="AL10" s="323"/>
      <c r="AM10" s="323"/>
      <c r="AN10" s="323"/>
      <c r="AO10" s="324"/>
      <c r="AP10" s="316" t="s">
        <v>18</v>
      </c>
      <c r="AQ10" s="317"/>
      <c r="AR10" s="317"/>
      <c r="AS10" s="317"/>
      <c r="AT10" s="317"/>
      <c r="AU10" s="317"/>
      <c r="AV10" s="318"/>
      <c r="AW10" s="3"/>
      <c r="AX10" s="3"/>
      <c r="AY10" s="3"/>
      <c r="AZ10" s="336" t="s">
        <v>13</v>
      </c>
      <c r="BA10" s="337"/>
      <c r="BB10" s="337"/>
      <c r="BC10" s="337"/>
      <c r="BD10" s="337"/>
      <c r="BE10" s="337"/>
      <c r="BF10" s="337"/>
      <c r="BG10" s="338"/>
      <c r="BH10" s="337" t="s">
        <v>12</v>
      </c>
      <c r="BI10" s="337"/>
      <c r="BJ10" s="337"/>
      <c r="BK10" s="337"/>
      <c r="BL10" s="337"/>
      <c r="BM10" s="337"/>
      <c r="BN10" s="338"/>
      <c r="BO10" s="342" t="s">
        <v>31</v>
      </c>
      <c r="BP10" s="343"/>
      <c r="BQ10" s="343"/>
      <c r="BR10" s="343"/>
      <c r="BS10" s="343"/>
      <c r="BT10" s="343"/>
      <c r="BU10" s="343"/>
      <c r="BV10" s="343"/>
      <c r="BW10" s="344"/>
    </row>
    <row r="11" spans="2:77" ht="9" customHeight="1" thickTop="1">
      <c r="B11" s="204"/>
      <c r="C11" s="204"/>
      <c r="D11" s="204"/>
      <c r="E11" s="204"/>
      <c r="F11" s="204"/>
      <c r="G11" s="204"/>
      <c r="H11" s="204"/>
      <c r="I11" s="204"/>
      <c r="J11" s="204"/>
      <c r="K11" s="204"/>
      <c r="L11" s="204"/>
      <c r="M11" s="204"/>
      <c r="N11" s="204"/>
      <c r="O11" s="204"/>
      <c r="P11" s="204"/>
      <c r="Q11" s="204"/>
      <c r="R11" s="204"/>
      <c r="S11" s="204"/>
      <c r="T11" s="204"/>
      <c r="U11" s="204"/>
      <c r="V11" s="204"/>
      <c r="W11" s="3"/>
      <c r="X11" s="3"/>
      <c r="Y11" s="3"/>
      <c r="Z11" s="319"/>
      <c r="AA11" s="320"/>
      <c r="AB11" s="320"/>
      <c r="AC11" s="320"/>
      <c r="AD11" s="320"/>
      <c r="AE11" s="320"/>
      <c r="AF11" s="321"/>
      <c r="AG11" s="325"/>
      <c r="AH11" s="326"/>
      <c r="AI11" s="326"/>
      <c r="AJ11" s="326"/>
      <c r="AK11" s="326"/>
      <c r="AL11" s="326"/>
      <c r="AM11" s="326"/>
      <c r="AN11" s="326"/>
      <c r="AO11" s="327"/>
      <c r="AP11" s="319"/>
      <c r="AQ11" s="320"/>
      <c r="AR11" s="320"/>
      <c r="AS11" s="320"/>
      <c r="AT11" s="320"/>
      <c r="AU11" s="320"/>
      <c r="AV11" s="321"/>
      <c r="AW11" s="3"/>
      <c r="AX11" s="3"/>
      <c r="AY11" s="3"/>
      <c r="AZ11" s="339"/>
      <c r="BA11" s="340"/>
      <c r="BB11" s="340"/>
      <c r="BC11" s="340"/>
      <c r="BD11" s="340"/>
      <c r="BE11" s="340"/>
      <c r="BF11" s="340"/>
      <c r="BG11" s="341"/>
      <c r="BH11" s="340"/>
      <c r="BI11" s="340"/>
      <c r="BJ11" s="340"/>
      <c r="BK11" s="340"/>
      <c r="BL11" s="340"/>
      <c r="BM11" s="340"/>
      <c r="BN11" s="341"/>
      <c r="BO11" s="342"/>
      <c r="BP11" s="343"/>
      <c r="BQ11" s="343"/>
      <c r="BR11" s="343"/>
      <c r="BS11" s="343"/>
      <c r="BT11" s="343"/>
      <c r="BU11" s="343"/>
      <c r="BV11" s="343"/>
      <c r="BW11" s="344"/>
    </row>
    <row r="12" spans="2:77" ht="15.95" customHeight="1">
      <c r="B12" s="261" t="s">
        <v>33</v>
      </c>
      <c r="C12" s="262"/>
      <c r="D12" s="262"/>
      <c r="E12" s="262"/>
      <c r="F12" s="262"/>
      <c r="G12" s="262"/>
      <c r="H12" s="262"/>
      <c r="I12" s="262"/>
      <c r="J12" s="262"/>
      <c r="K12" s="262"/>
      <c r="L12" s="262"/>
      <c r="M12" s="262"/>
      <c r="N12" s="262"/>
      <c r="O12" s="262"/>
      <c r="P12" s="262"/>
      <c r="Q12" s="262"/>
      <c r="R12" s="262"/>
      <c r="S12" s="262"/>
      <c r="T12" s="262"/>
      <c r="U12" s="262"/>
      <c r="V12" s="263"/>
      <c r="W12" s="3"/>
      <c r="X12" s="3"/>
      <c r="Y12" s="3"/>
      <c r="Z12" s="264">
        <f>IF(MAX(BB20:BD67)=0,"",MAX(BB20:BD67))</f>
        <v>10</v>
      </c>
      <c r="AA12" s="265"/>
      <c r="AB12" s="265"/>
      <c r="AC12" s="265"/>
      <c r="AD12" s="265"/>
      <c r="AE12" s="265"/>
      <c r="AF12" s="266"/>
      <c r="AG12" s="267">
        <f ca="1">IF(Z12="","",SUMIF(BB20:BP67,Z12,BK20:BP67))</f>
        <v>18584466</v>
      </c>
      <c r="AH12" s="268"/>
      <c r="AI12" s="268"/>
      <c r="AJ12" s="268"/>
      <c r="AK12" s="268"/>
      <c r="AL12" s="268"/>
      <c r="AM12" s="268"/>
      <c r="AN12" s="268"/>
      <c r="AO12" s="269"/>
      <c r="AP12" s="267">
        <f ca="1">IF(BG2="","",IFERROR(AG12*Z12/100,""))</f>
        <v>1858446.6</v>
      </c>
      <c r="AQ12" s="268"/>
      <c r="AR12" s="268"/>
      <c r="AS12" s="268"/>
      <c r="AT12" s="268"/>
      <c r="AU12" s="268"/>
      <c r="AV12" s="269"/>
      <c r="AW12" s="3"/>
      <c r="AX12" s="3"/>
      <c r="AY12" s="3"/>
      <c r="AZ12" s="224">
        <f ca="1">IFERROR(AG16,0)</f>
        <v>18584466</v>
      </c>
      <c r="BA12" s="225"/>
      <c r="BB12" s="225"/>
      <c r="BC12" s="225"/>
      <c r="BD12" s="225"/>
      <c r="BE12" s="225"/>
      <c r="BF12" s="225"/>
      <c r="BG12" s="226"/>
      <c r="BH12" s="224">
        <f ca="1">IF(BG2="","",IF(AP16=0,"確認",AP16))</f>
        <v>1858446.6</v>
      </c>
      <c r="BI12" s="225"/>
      <c r="BJ12" s="225"/>
      <c r="BK12" s="225"/>
      <c r="BL12" s="225"/>
      <c r="BM12" s="225"/>
      <c r="BN12" s="226"/>
      <c r="BO12" s="231">
        <f ca="1">IF((COUNTIF(BK20:BP34,"入力不十分")+COUNTIF(BK38:BP67,"入力不十分"))&gt;1,"明細不十分",IFERROR(AZ12+BH12,""))</f>
        <v>20442912.600000001</v>
      </c>
      <c r="BP12" s="232"/>
      <c r="BQ12" s="232"/>
      <c r="BR12" s="232"/>
      <c r="BS12" s="232"/>
      <c r="BT12" s="232"/>
      <c r="BU12" s="232"/>
      <c r="BV12" s="232"/>
      <c r="BW12" s="233"/>
    </row>
    <row r="13" spans="2:77" ht="8.1" customHeight="1">
      <c r="B13" s="237"/>
      <c r="C13" s="238"/>
      <c r="D13" s="238"/>
      <c r="E13" s="238"/>
      <c r="F13" s="238"/>
      <c r="G13" s="238"/>
      <c r="H13" s="238"/>
      <c r="I13" s="238"/>
      <c r="J13" s="238"/>
      <c r="K13" s="238"/>
      <c r="L13" s="238"/>
      <c r="M13" s="238"/>
      <c r="N13" s="238"/>
      <c r="O13" s="238"/>
      <c r="P13" s="238"/>
      <c r="Q13" s="238"/>
      <c r="R13" s="238"/>
      <c r="S13" s="238"/>
      <c r="T13" s="238"/>
      <c r="U13" s="238"/>
      <c r="V13" s="239"/>
      <c r="W13" s="3"/>
      <c r="X13" s="3"/>
      <c r="Y13" s="3"/>
      <c r="Z13" s="243" t="str">
        <f>IFERROR(IF(Z12=BZ69,"",BZ69),"")</f>
        <v/>
      </c>
      <c r="AA13" s="244"/>
      <c r="AB13" s="244"/>
      <c r="AC13" s="244"/>
      <c r="AD13" s="244"/>
      <c r="AE13" s="244"/>
      <c r="AF13" s="245"/>
      <c r="AG13" s="249" t="str">
        <f>IF(Z13="","",SUMIF(BB20:BP67,Z13,BK20:BP67))</f>
        <v/>
      </c>
      <c r="AH13" s="250"/>
      <c r="AI13" s="250"/>
      <c r="AJ13" s="250"/>
      <c r="AK13" s="250"/>
      <c r="AL13" s="250"/>
      <c r="AM13" s="250"/>
      <c r="AN13" s="250"/>
      <c r="AO13" s="251"/>
      <c r="AP13" s="255" t="str">
        <f>IF(BG2="","",IF(Z13="対象外","",IFERROR(AG13*Z13/100,"")))</f>
        <v/>
      </c>
      <c r="AQ13" s="256"/>
      <c r="AR13" s="256"/>
      <c r="AS13" s="256"/>
      <c r="AT13" s="256"/>
      <c r="AU13" s="256"/>
      <c r="AV13" s="257"/>
      <c r="AW13" s="3"/>
      <c r="AX13" s="3"/>
      <c r="AY13" s="3"/>
      <c r="AZ13" s="227"/>
      <c r="BA13" s="228"/>
      <c r="BB13" s="228"/>
      <c r="BC13" s="228"/>
      <c r="BD13" s="228"/>
      <c r="BE13" s="228"/>
      <c r="BF13" s="228"/>
      <c r="BG13" s="229"/>
      <c r="BH13" s="227"/>
      <c r="BI13" s="228"/>
      <c r="BJ13" s="228"/>
      <c r="BK13" s="228"/>
      <c r="BL13" s="228"/>
      <c r="BM13" s="228"/>
      <c r="BN13" s="229"/>
      <c r="BO13" s="234"/>
      <c r="BP13" s="235"/>
      <c r="BQ13" s="235"/>
      <c r="BR13" s="235"/>
      <c r="BS13" s="235"/>
      <c r="BT13" s="235"/>
      <c r="BU13" s="235"/>
      <c r="BV13" s="235"/>
      <c r="BW13" s="236"/>
    </row>
    <row r="14" spans="2:77" ht="8.1" customHeight="1">
      <c r="B14" s="240"/>
      <c r="C14" s="241"/>
      <c r="D14" s="241"/>
      <c r="E14" s="241"/>
      <c r="F14" s="241"/>
      <c r="G14" s="241"/>
      <c r="H14" s="241"/>
      <c r="I14" s="241"/>
      <c r="J14" s="241"/>
      <c r="K14" s="241"/>
      <c r="L14" s="241"/>
      <c r="M14" s="241"/>
      <c r="N14" s="241"/>
      <c r="O14" s="241"/>
      <c r="P14" s="241"/>
      <c r="Q14" s="241"/>
      <c r="R14" s="241"/>
      <c r="S14" s="241"/>
      <c r="T14" s="241"/>
      <c r="U14" s="241"/>
      <c r="V14" s="242"/>
      <c r="W14" s="2"/>
      <c r="X14" s="3"/>
      <c r="Y14" s="3"/>
      <c r="Z14" s="246"/>
      <c r="AA14" s="247"/>
      <c r="AB14" s="247"/>
      <c r="AC14" s="247"/>
      <c r="AD14" s="247"/>
      <c r="AE14" s="247"/>
      <c r="AF14" s="248"/>
      <c r="AG14" s="252"/>
      <c r="AH14" s="253"/>
      <c r="AI14" s="253"/>
      <c r="AJ14" s="253"/>
      <c r="AK14" s="253"/>
      <c r="AL14" s="253"/>
      <c r="AM14" s="253"/>
      <c r="AN14" s="253"/>
      <c r="AO14" s="254"/>
      <c r="AP14" s="258"/>
      <c r="AQ14" s="259"/>
      <c r="AR14" s="259"/>
      <c r="AS14" s="259"/>
      <c r="AT14" s="259"/>
      <c r="AU14" s="259"/>
      <c r="AV14" s="260"/>
      <c r="AW14" s="9"/>
      <c r="AX14" s="9"/>
      <c r="AY14" s="9"/>
      <c r="AZ14" s="9"/>
      <c r="BA14" s="9"/>
      <c r="BB14" s="10"/>
      <c r="BC14" s="3"/>
      <c r="BD14" s="3"/>
      <c r="BE14" s="3"/>
      <c r="BF14" s="3"/>
      <c r="BG14" s="3"/>
      <c r="BH14" s="3"/>
      <c r="BI14" s="3"/>
      <c r="BJ14" s="3"/>
      <c r="BK14" s="3"/>
      <c r="BL14" s="3"/>
      <c r="BM14" s="3"/>
      <c r="BN14" s="3"/>
      <c r="BO14" s="3"/>
      <c r="BP14" s="11"/>
      <c r="BQ14" s="11"/>
    </row>
    <row r="15" spans="2:77" ht="15.95" customHeight="1" thickBot="1">
      <c r="B15" s="270"/>
      <c r="C15" s="271"/>
      <c r="D15" s="271"/>
      <c r="E15" s="271"/>
      <c r="F15" s="271"/>
      <c r="G15" s="271"/>
      <c r="H15" s="271"/>
      <c r="I15" s="271"/>
      <c r="J15" s="271"/>
      <c r="K15" s="271"/>
      <c r="L15" s="271"/>
      <c r="M15" s="271"/>
      <c r="N15" s="271"/>
      <c r="O15" s="271"/>
      <c r="P15" s="271"/>
      <c r="Q15" s="271"/>
      <c r="R15" s="271"/>
      <c r="S15" s="271"/>
      <c r="T15" s="271"/>
      <c r="U15" s="271"/>
      <c r="V15" s="272"/>
      <c r="W15" s="2"/>
      <c r="X15" s="3"/>
      <c r="Y15" s="3"/>
      <c r="Z15" s="273" t="str">
        <f>IF(Z13="対象外","","対象外")</f>
        <v>対象外</v>
      </c>
      <c r="AA15" s="274"/>
      <c r="AB15" s="274"/>
      <c r="AC15" s="274"/>
      <c r="AD15" s="274"/>
      <c r="AE15" s="274"/>
      <c r="AF15" s="275"/>
      <c r="AG15" s="276" t="str">
        <f ca="1">IFERROR(IF(SUM(AG12:AO14)&lt;&gt;BY71,BY71-SUM(AG12,AG13),""),"")</f>
        <v/>
      </c>
      <c r="AH15" s="277"/>
      <c r="AI15" s="277"/>
      <c r="AJ15" s="277"/>
      <c r="AK15" s="277"/>
      <c r="AL15" s="277"/>
      <c r="AM15" s="277"/>
      <c r="AN15" s="277"/>
      <c r="AO15" s="278"/>
      <c r="AP15" s="279" t="str">
        <f>IF(BG2="","",IF(Z15="対象外","－",IFERROR(AG15*Z15/100,"")))</f>
        <v>－</v>
      </c>
      <c r="AQ15" s="280"/>
      <c r="AR15" s="280"/>
      <c r="AS15" s="280"/>
      <c r="AT15" s="280"/>
      <c r="AU15" s="280"/>
      <c r="AV15" s="281"/>
      <c r="AW15" s="9"/>
      <c r="AX15" s="9"/>
      <c r="AY15" s="9"/>
      <c r="AZ15" s="9"/>
      <c r="BA15" s="9"/>
      <c r="BB15" s="10"/>
      <c r="BC15" s="3"/>
      <c r="BD15" s="3"/>
      <c r="BE15" s="3"/>
      <c r="BF15" s="3"/>
      <c r="BG15" s="3"/>
      <c r="BH15" s="3"/>
      <c r="BI15" s="3"/>
      <c r="BJ15" s="3"/>
      <c r="BK15" s="3"/>
      <c r="BL15" s="3"/>
      <c r="BM15" s="3"/>
      <c r="BN15" s="3"/>
      <c r="BO15" s="3"/>
      <c r="BP15" s="11"/>
      <c r="BQ15" s="11"/>
    </row>
    <row r="16" spans="2:77" ht="15.95" customHeight="1" thickTop="1">
      <c r="B16" s="212"/>
      <c r="C16" s="213"/>
      <c r="D16" s="213"/>
      <c r="E16" s="213"/>
      <c r="F16" s="213"/>
      <c r="G16" s="213"/>
      <c r="H16" s="213"/>
      <c r="I16" s="213"/>
      <c r="J16" s="213"/>
      <c r="K16" s="213"/>
      <c r="L16" s="213"/>
      <c r="M16" s="213"/>
      <c r="N16" s="213"/>
      <c r="O16" s="213"/>
      <c r="P16" s="213"/>
      <c r="Q16" s="213"/>
      <c r="R16" s="213"/>
      <c r="S16" s="213"/>
      <c r="T16" s="213"/>
      <c r="U16" s="213"/>
      <c r="V16" s="214"/>
      <c r="X16" s="3"/>
      <c r="Y16" s="3"/>
      <c r="Z16" s="215" t="s">
        <v>19</v>
      </c>
      <c r="AA16" s="216"/>
      <c r="AB16" s="216"/>
      <c r="AC16" s="216"/>
      <c r="AD16" s="216"/>
      <c r="AE16" s="216"/>
      <c r="AF16" s="217"/>
      <c r="AG16" s="218">
        <f ca="1">IF(AND(B18="納品明細",SUM(BK20:BP34)=BY71),SUM(AG12:AO15),IF(AND(B18="納品明細 １",SUM(BK20:BP34)+SUM(BK38:BP67)=BY71),SUM(AG12:AO15),"金額不一致"))</f>
        <v>18584466</v>
      </c>
      <c r="AH16" s="219"/>
      <c r="AI16" s="219"/>
      <c r="AJ16" s="219"/>
      <c r="AK16" s="219"/>
      <c r="AL16" s="219"/>
      <c r="AM16" s="219"/>
      <c r="AN16" s="219"/>
      <c r="AO16" s="220"/>
      <c r="AP16" s="221">
        <f ca="1">IF(COUNTBLANK(BB20:BD34)=45,"",IF(BG2="","登録番号確認",IF(CA69&gt;2,"税率見直",SUM(AP12:AV15))))</f>
        <v>1858446.6</v>
      </c>
      <c r="AQ16" s="222"/>
      <c r="AR16" s="222"/>
      <c r="AS16" s="222"/>
      <c r="AT16" s="222"/>
      <c r="AU16" s="222"/>
      <c r="AV16" s="223"/>
      <c r="AW16" s="11"/>
      <c r="AX16" s="11"/>
      <c r="AY16" s="11"/>
      <c r="AZ16" s="230" t="s">
        <v>27</v>
      </c>
      <c r="BA16" s="230"/>
      <c r="BB16" s="230"/>
      <c r="BC16" s="230"/>
      <c r="BD16" s="230"/>
      <c r="BE16" s="230"/>
      <c r="BF16" s="230"/>
      <c r="BG16" s="230"/>
      <c r="BH16" s="230"/>
      <c r="BI16" s="230"/>
      <c r="BJ16" s="230"/>
      <c r="BK16" s="230"/>
      <c r="BL16" s="230"/>
      <c r="BM16" s="230"/>
      <c r="BN16" s="230"/>
      <c r="BO16" s="230"/>
      <c r="BP16" s="230"/>
      <c r="BQ16" s="230"/>
      <c r="BR16" s="230"/>
      <c r="BS16" s="230"/>
      <c r="BT16" s="230"/>
      <c r="BU16" s="230"/>
      <c r="BV16" s="230"/>
      <c r="BW16" s="230"/>
    </row>
    <row r="17" spans="2:82" ht="9.9499999999999993" customHeight="1">
      <c r="B17" s="204"/>
      <c r="C17" s="204"/>
      <c r="D17" s="204"/>
      <c r="E17" s="204"/>
      <c r="F17" s="204"/>
      <c r="G17" s="204"/>
      <c r="H17" s="204"/>
      <c r="I17" s="204"/>
      <c r="J17" s="204"/>
      <c r="K17" s="204"/>
      <c r="L17" s="204"/>
      <c r="M17" s="204"/>
      <c r="N17" s="204"/>
      <c r="O17" s="204"/>
      <c r="P17" s="204"/>
      <c r="Q17" s="204"/>
      <c r="R17" s="204"/>
      <c r="S17" s="204"/>
      <c r="T17" s="204"/>
      <c r="U17" s="204"/>
      <c r="V17" s="204"/>
      <c r="AH17" s="12"/>
      <c r="AI17" s="12"/>
      <c r="AJ17" s="12"/>
      <c r="AK17" s="12"/>
      <c r="AL17" s="12"/>
      <c r="AM17" s="12"/>
      <c r="AN17" s="13"/>
      <c r="AO17" s="13"/>
      <c r="AP17" s="13"/>
      <c r="AQ17" s="13"/>
      <c r="AR17" s="13"/>
      <c r="AS17" s="13"/>
      <c r="AT17" s="13"/>
      <c r="AU17" s="11"/>
      <c r="AV17" s="11"/>
      <c r="AW17" s="11"/>
      <c r="AX17" s="11"/>
      <c r="AY17" s="11"/>
      <c r="AZ17" s="11"/>
      <c r="BA17" s="11"/>
      <c r="BB17" s="11"/>
      <c r="BC17" s="11"/>
      <c r="BD17" s="11"/>
      <c r="BE17" s="11"/>
      <c r="BF17" s="11"/>
      <c r="BG17" s="11"/>
      <c r="BH17" s="11"/>
      <c r="BI17" s="11"/>
      <c r="BJ17" s="11"/>
      <c r="BK17" s="11"/>
      <c r="BL17" s="11"/>
      <c r="BM17" s="11"/>
      <c r="BN17" s="11"/>
      <c r="BO17" s="11"/>
      <c r="BP17" s="11"/>
      <c r="BQ17" s="11"/>
    </row>
    <row r="18" spans="2:82" ht="18.600000000000001" customHeight="1" thickBot="1">
      <c r="B18" s="145" t="str">
        <f>IF(I38&lt;&gt;"","納品明細 １","納品明細")</f>
        <v>納品明細</v>
      </c>
      <c r="C18" s="145"/>
      <c r="D18" s="145"/>
      <c r="E18" s="145"/>
      <c r="F18" s="145"/>
      <c r="G18" s="145"/>
      <c r="H18" s="145"/>
      <c r="I18" s="14"/>
      <c r="J18" s="14"/>
      <c r="K18" s="14"/>
      <c r="L18" s="14"/>
      <c r="M18" s="14"/>
      <c r="N18" s="14"/>
      <c r="O18" s="14"/>
      <c r="P18" s="14"/>
      <c r="Q18" s="14"/>
      <c r="R18" s="14"/>
      <c r="S18" s="14"/>
      <c r="T18" s="14"/>
      <c r="U18" s="14"/>
      <c r="V18" s="14"/>
      <c r="W18" s="14"/>
      <c r="AH18" s="12"/>
      <c r="AI18" s="12"/>
      <c r="AJ18" s="12"/>
      <c r="AK18" s="12"/>
      <c r="AL18" s="12"/>
      <c r="AM18" s="12"/>
      <c r="AN18" s="13"/>
      <c r="AO18" s="13"/>
      <c r="AP18" s="13"/>
      <c r="AQ18" s="13"/>
      <c r="AR18" s="13"/>
      <c r="AS18" s="13"/>
      <c r="AT18" s="13"/>
      <c r="AU18" s="11"/>
      <c r="AV18" s="11"/>
      <c r="AW18" s="11"/>
      <c r="AX18" s="11"/>
      <c r="AY18" s="11"/>
      <c r="AZ18" s="11"/>
      <c r="BA18" s="11"/>
      <c r="BB18" s="11"/>
      <c r="BC18" s="11"/>
      <c r="BD18" s="11"/>
      <c r="BE18" s="11"/>
      <c r="BF18" s="11"/>
      <c r="BG18" s="11"/>
      <c r="BH18" s="11"/>
      <c r="BI18" s="11"/>
      <c r="BJ18" s="11"/>
      <c r="BX18" s="3" t="str">
        <f ca="1">RIGHT(TEXT(YEAR(B5),"0000"),2)&amp;TEXT(MONTH(B5),"00")&amp;"-"&amp;TEXT(INT(RAND()*100000),"00000")</f>
        <v>2309-05968</v>
      </c>
      <c r="BZ18" s="3" t="b">
        <f>IF(BZ19=45,FALSE,TRUE)</f>
        <v>0</v>
      </c>
      <c r="CA18" s="3" t="b">
        <f>IF(CA19=45,FALSE,TRUE)</f>
        <v>1</v>
      </c>
    </row>
    <row r="19" spans="2:82" ht="18.600000000000001" customHeight="1" thickTop="1" thickBot="1">
      <c r="B19" s="20" t="s">
        <v>22</v>
      </c>
      <c r="C19" s="164" t="s">
        <v>25</v>
      </c>
      <c r="D19" s="158"/>
      <c r="E19" s="158"/>
      <c r="F19" s="158"/>
      <c r="G19" s="158"/>
      <c r="H19" s="165"/>
      <c r="I19" s="166" t="s">
        <v>24</v>
      </c>
      <c r="J19" s="166"/>
      <c r="K19" s="166"/>
      <c r="L19" s="166"/>
      <c r="M19" s="166"/>
      <c r="N19" s="166"/>
      <c r="O19" s="166"/>
      <c r="P19" s="166"/>
      <c r="Q19" s="166"/>
      <c r="R19" s="166"/>
      <c r="S19" s="166"/>
      <c r="T19" s="166"/>
      <c r="U19" s="166"/>
      <c r="V19" s="166"/>
      <c r="W19" s="166"/>
      <c r="X19" s="151" t="s">
        <v>4</v>
      </c>
      <c r="Y19" s="152"/>
      <c r="Z19" s="152"/>
      <c r="AA19" s="152"/>
      <c r="AB19" s="152"/>
      <c r="AC19" s="152"/>
      <c r="AD19" s="152"/>
      <c r="AE19" s="152"/>
      <c r="AF19" s="152"/>
      <c r="AG19" s="152"/>
      <c r="AH19" s="152"/>
      <c r="AI19" s="152"/>
      <c r="AJ19" s="153"/>
      <c r="AK19" s="151" t="s">
        <v>5</v>
      </c>
      <c r="AL19" s="152"/>
      <c r="AM19" s="152"/>
      <c r="AN19" s="152">
        <v>2</v>
      </c>
      <c r="AO19" s="152"/>
      <c r="AP19" s="152"/>
      <c r="AQ19" s="153"/>
      <c r="AR19" s="154" t="s">
        <v>6</v>
      </c>
      <c r="AS19" s="155"/>
      <c r="AT19" s="156"/>
      <c r="AU19" s="154" t="s">
        <v>36</v>
      </c>
      <c r="AV19" s="152"/>
      <c r="AW19" s="152"/>
      <c r="AX19" s="152"/>
      <c r="AY19" s="152"/>
      <c r="AZ19" s="152"/>
      <c r="BA19" s="152"/>
      <c r="BB19" s="151" t="s">
        <v>7</v>
      </c>
      <c r="BC19" s="152"/>
      <c r="BD19" s="152"/>
      <c r="BE19" s="157" t="s">
        <v>2</v>
      </c>
      <c r="BF19" s="158"/>
      <c r="BG19" s="158"/>
      <c r="BH19" s="158"/>
      <c r="BI19" s="158"/>
      <c r="BJ19" s="159"/>
      <c r="BK19" s="160" t="s">
        <v>8</v>
      </c>
      <c r="BL19" s="160"/>
      <c r="BM19" s="161"/>
      <c r="BN19" s="161"/>
      <c r="BO19" s="161"/>
      <c r="BP19" s="161"/>
      <c r="BQ19" s="162"/>
      <c r="BR19" s="157" t="s">
        <v>2</v>
      </c>
      <c r="BS19" s="158"/>
      <c r="BT19" s="158"/>
      <c r="BU19" s="158"/>
      <c r="BV19" s="158"/>
      <c r="BW19" s="163"/>
      <c r="BY19" s="15"/>
      <c r="BZ19" s="16">
        <f>SUM(BZ20:BZ67)</f>
        <v>45</v>
      </c>
      <c r="CA19" s="16">
        <f>SUM(CA20:CA67)</f>
        <v>43</v>
      </c>
      <c r="CB19" s="40" t="s">
        <v>52</v>
      </c>
      <c r="CC19" s="41" t="s">
        <v>53</v>
      </c>
    </row>
    <row r="20" spans="2:82" ht="18.600000000000001" customHeight="1">
      <c r="B20" s="21"/>
      <c r="C20" s="205"/>
      <c r="D20" s="206"/>
      <c r="E20" s="206"/>
      <c r="F20" s="206"/>
      <c r="G20" s="206"/>
      <c r="H20" s="207"/>
      <c r="I20" s="208" t="s">
        <v>70</v>
      </c>
      <c r="J20" s="208"/>
      <c r="K20" s="208"/>
      <c r="L20" s="208"/>
      <c r="M20" s="208"/>
      <c r="N20" s="208"/>
      <c r="O20" s="208"/>
      <c r="P20" s="208"/>
      <c r="Q20" s="208"/>
      <c r="R20" s="208"/>
      <c r="S20" s="208"/>
      <c r="T20" s="208"/>
      <c r="U20" s="208"/>
      <c r="V20" s="208"/>
      <c r="W20" s="209"/>
      <c r="X20" s="210" t="s">
        <v>73</v>
      </c>
      <c r="Y20" s="210"/>
      <c r="Z20" s="210"/>
      <c r="AA20" s="210"/>
      <c r="AB20" s="210"/>
      <c r="AC20" s="210"/>
      <c r="AD20" s="210"/>
      <c r="AE20" s="210"/>
      <c r="AF20" s="210"/>
      <c r="AG20" s="210"/>
      <c r="AH20" s="210"/>
      <c r="AI20" s="210"/>
      <c r="AJ20" s="211"/>
      <c r="AK20" s="195">
        <v>1016</v>
      </c>
      <c r="AL20" s="196"/>
      <c r="AM20" s="196"/>
      <c r="AN20" s="196"/>
      <c r="AO20" s="196"/>
      <c r="AP20" s="196"/>
      <c r="AQ20" s="197"/>
      <c r="AR20" s="134" t="s">
        <v>71</v>
      </c>
      <c r="AS20" s="135"/>
      <c r="AT20" s="136"/>
      <c r="AU20" s="198">
        <v>1500</v>
      </c>
      <c r="AV20" s="199"/>
      <c r="AW20" s="199"/>
      <c r="AX20" s="199"/>
      <c r="AY20" s="199"/>
      <c r="AZ20" s="199"/>
      <c r="BA20" s="200"/>
      <c r="BB20" s="201">
        <v>10</v>
      </c>
      <c r="BC20" s="202"/>
      <c r="BD20" s="202"/>
      <c r="BE20" s="141"/>
      <c r="BF20" s="142"/>
      <c r="BG20" s="142"/>
      <c r="BH20" s="142"/>
      <c r="BI20" s="142"/>
      <c r="BJ20" s="143"/>
      <c r="BK20" s="203">
        <f>IF(AND(I20="",AK20="",AU20="")," ",IF(OR(I20="",AK20="",AU20=""),"入力不十分",ROUND(CB20*CC20,0)))</f>
        <v>1524000</v>
      </c>
      <c r="BL20" s="203"/>
      <c r="BM20" s="203"/>
      <c r="BN20" s="203"/>
      <c r="BO20" s="203"/>
      <c r="BP20" s="203"/>
      <c r="BQ20" s="22"/>
      <c r="BR20" s="141"/>
      <c r="BS20" s="142"/>
      <c r="BT20" s="142"/>
      <c r="BU20" s="142"/>
      <c r="BV20" s="142"/>
      <c r="BW20" s="167"/>
      <c r="BY20" s="17">
        <f t="shared" ref="BY20:BY34" si="0">IFERROR(1/COUNTIF($BB$20:$BD$34,BB20),0)</f>
        <v>8.3333333333333329E-2</v>
      </c>
      <c r="BZ20" s="18">
        <f t="shared" ref="BZ20:BZ34" si="1">IF(AK20=INT(AK20),1,"ari")</f>
        <v>1</v>
      </c>
      <c r="CA20" s="3">
        <f t="shared" ref="CA20:CA34" si="2">IF(AU20=INT(AU20),1,"ari")</f>
        <v>1</v>
      </c>
      <c r="CB20" s="43">
        <f t="shared" ref="CB20:CB34" si="3">ROUND(AK20,4)</f>
        <v>1016</v>
      </c>
      <c r="CC20" s="42">
        <f t="shared" ref="CC20:CC34" si="4">ROUND(AU20,2)</f>
        <v>1500</v>
      </c>
      <c r="CD20" s="48">
        <f t="shared" ref="CD20:CD34" si="5">AK20*AU20</f>
        <v>1524000</v>
      </c>
    </row>
    <row r="21" spans="2:82" ht="18.600000000000001" customHeight="1">
      <c r="B21" s="23"/>
      <c r="C21" s="130"/>
      <c r="D21" s="131"/>
      <c r="E21" s="131"/>
      <c r="F21" s="131"/>
      <c r="G21" s="131"/>
      <c r="H21" s="132"/>
      <c r="I21" s="126" t="s">
        <v>72</v>
      </c>
      <c r="J21" s="126"/>
      <c r="K21" s="126"/>
      <c r="L21" s="126"/>
      <c r="M21" s="126"/>
      <c r="N21" s="126"/>
      <c r="O21" s="126"/>
      <c r="P21" s="126"/>
      <c r="Q21" s="126"/>
      <c r="R21" s="126"/>
      <c r="S21" s="126"/>
      <c r="T21" s="126"/>
      <c r="U21" s="126"/>
      <c r="V21" s="126"/>
      <c r="W21" s="127"/>
      <c r="X21" s="128"/>
      <c r="Y21" s="128"/>
      <c r="Z21" s="128"/>
      <c r="AA21" s="128"/>
      <c r="AB21" s="128"/>
      <c r="AC21" s="128"/>
      <c r="AD21" s="128"/>
      <c r="AE21" s="128"/>
      <c r="AF21" s="128"/>
      <c r="AG21" s="128"/>
      <c r="AH21" s="128"/>
      <c r="AI21" s="128"/>
      <c r="AJ21" s="129"/>
      <c r="AK21" s="172">
        <v>2670</v>
      </c>
      <c r="AL21" s="173"/>
      <c r="AM21" s="173"/>
      <c r="AN21" s="173"/>
      <c r="AO21" s="173"/>
      <c r="AP21" s="173"/>
      <c r="AQ21" s="174"/>
      <c r="AR21" s="117" t="s">
        <v>71</v>
      </c>
      <c r="AS21" s="118"/>
      <c r="AT21" s="119"/>
      <c r="AU21" s="120">
        <v>1460</v>
      </c>
      <c r="AV21" s="121"/>
      <c r="AW21" s="121"/>
      <c r="AX21" s="121"/>
      <c r="AY21" s="121"/>
      <c r="AZ21" s="121"/>
      <c r="BA21" s="175"/>
      <c r="BB21" s="176">
        <v>10</v>
      </c>
      <c r="BC21" s="177"/>
      <c r="BD21" s="177"/>
      <c r="BE21" s="103"/>
      <c r="BF21" s="104"/>
      <c r="BG21" s="104"/>
      <c r="BH21" s="104"/>
      <c r="BI21" s="104"/>
      <c r="BJ21" s="124"/>
      <c r="BK21" s="178">
        <f t="shared" ref="BK21:BK34" si="6">IF(AND(I21="",AK21="",AU21="")," ",IF(OR(I21="",AK21="",AU21=""),"入力不十分",ROUND(CB21*CC21,0)))</f>
        <v>3898200</v>
      </c>
      <c r="BL21" s="178"/>
      <c r="BM21" s="178"/>
      <c r="BN21" s="178"/>
      <c r="BO21" s="178"/>
      <c r="BP21" s="178"/>
      <c r="BQ21" s="24"/>
      <c r="BR21" s="103"/>
      <c r="BS21" s="104"/>
      <c r="BT21" s="104"/>
      <c r="BU21" s="104"/>
      <c r="BV21" s="104"/>
      <c r="BW21" s="105"/>
      <c r="BY21" s="17">
        <f t="shared" si="0"/>
        <v>8.3333333333333329E-2</v>
      </c>
      <c r="BZ21" s="18">
        <f t="shared" si="1"/>
        <v>1</v>
      </c>
      <c r="CA21" s="3">
        <f t="shared" si="2"/>
        <v>1</v>
      </c>
      <c r="CB21" s="43">
        <f t="shared" si="3"/>
        <v>2670</v>
      </c>
      <c r="CC21" s="42">
        <f t="shared" si="4"/>
        <v>1460</v>
      </c>
      <c r="CD21" s="48">
        <f t="shared" si="5"/>
        <v>3898200</v>
      </c>
    </row>
    <row r="22" spans="2:82" ht="18.600000000000001" customHeight="1">
      <c r="B22" s="23"/>
      <c r="C22" s="130"/>
      <c r="D22" s="131"/>
      <c r="E22" s="131"/>
      <c r="F22" s="131"/>
      <c r="G22" s="131"/>
      <c r="H22" s="132"/>
      <c r="I22" s="126" t="s">
        <v>66</v>
      </c>
      <c r="J22" s="126"/>
      <c r="K22" s="126"/>
      <c r="L22" s="126"/>
      <c r="M22" s="126"/>
      <c r="N22" s="126"/>
      <c r="O22" s="126"/>
      <c r="P22" s="126"/>
      <c r="Q22" s="126"/>
      <c r="R22" s="126"/>
      <c r="S22" s="126"/>
      <c r="T22" s="126"/>
      <c r="U22" s="126"/>
      <c r="V22" s="126"/>
      <c r="W22" s="127"/>
      <c r="X22" s="128" t="s">
        <v>67</v>
      </c>
      <c r="Y22" s="128"/>
      <c r="Z22" s="128"/>
      <c r="AA22" s="128"/>
      <c r="AB22" s="128"/>
      <c r="AC22" s="128"/>
      <c r="AD22" s="128"/>
      <c r="AE22" s="128"/>
      <c r="AF22" s="128"/>
      <c r="AG22" s="128"/>
      <c r="AH22" s="128"/>
      <c r="AI22" s="128"/>
      <c r="AJ22" s="129"/>
      <c r="AK22" s="172">
        <v>450</v>
      </c>
      <c r="AL22" s="173"/>
      <c r="AM22" s="173"/>
      <c r="AN22" s="173"/>
      <c r="AO22" s="173"/>
      <c r="AP22" s="173"/>
      <c r="AQ22" s="174"/>
      <c r="AR22" s="117" t="s">
        <v>74</v>
      </c>
      <c r="AS22" s="118"/>
      <c r="AT22" s="119"/>
      <c r="AU22" s="120">
        <v>1500.6896999999999</v>
      </c>
      <c r="AV22" s="121"/>
      <c r="AW22" s="121"/>
      <c r="AX22" s="121"/>
      <c r="AY22" s="121"/>
      <c r="AZ22" s="121"/>
      <c r="BA22" s="175"/>
      <c r="BB22" s="176">
        <v>10</v>
      </c>
      <c r="BC22" s="177"/>
      <c r="BD22" s="177"/>
      <c r="BE22" s="103"/>
      <c r="BF22" s="104"/>
      <c r="BG22" s="104"/>
      <c r="BH22" s="104"/>
      <c r="BI22" s="104"/>
      <c r="BJ22" s="124"/>
      <c r="BK22" s="178">
        <f t="shared" si="6"/>
        <v>675311</v>
      </c>
      <c r="BL22" s="178"/>
      <c r="BM22" s="178"/>
      <c r="BN22" s="178"/>
      <c r="BO22" s="178"/>
      <c r="BP22" s="178"/>
      <c r="BQ22" s="24"/>
      <c r="BR22" s="103"/>
      <c r="BS22" s="104"/>
      <c r="BT22" s="104"/>
      <c r="BU22" s="104"/>
      <c r="BV22" s="104"/>
      <c r="BW22" s="105"/>
      <c r="BY22" s="17">
        <f t="shared" si="0"/>
        <v>8.3333333333333329E-2</v>
      </c>
      <c r="BZ22" s="18">
        <f t="shared" si="1"/>
        <v>1</v>
      </c>
      <c r="CA22" s="3" t="str">
        <f t="shared" si="2"/>
        <v>ari</v>
      </c>
      <c r="CB22" s="43">
        <f t="shared" si="3"/>
        <v>450</v>
      </c>
      <c r="CC22" s="42">
        <f t="shared" si="4"/>
        <v>1500.69</v>
      </c>
      <c r="CD22" s="48">
        <f t="shared" si="5"/>
        <v>675310.36499999999</v>
      </c>
    </row>
    <row r="23" spans="2:82" ht="18.600000000000001" customHeight="1">
      <c r="B23" s="23"/>
      <c r="C23" s="130"/>
      <c r="D23" s="131"/>
      <c r="E23" s="131"/>
      <c r="F23" s="131"/>
      <c r="G23" s="131"/>
      <c r="H23" s="132"/>
      <c r="I23" s="126" t="s">
        <v>68</v>
      </c>
      <c r="J23" s="126"/>
      <c r="K23" s="126"/>
      <c r="L23" s="126"/>
      <c r="M23" s="126"/>
      <c r="N23" s="126"/>
      <c r="O23" s="126"/>
      <c r="P23" s="126"/>
      <c r="Q23" s="126"/>
      <c r="R23" s="126"/>
      <c r="S23" s="126"/>
      <c r="T23" s="126"/>
      <c r="U23" s="126"/>
      <c r="V23" s="126"/>
      <c r="W23" s="127"/>
      <c r="X23" s="128" t="s">
        <v>69</v>
      </c>
      <c r="Y23" s="128"/>
      <c r="Z23" s="128"/>
      <c r="AA23" s="128"/>
      <c r="AB23" s="128"/>
      <c r="AC23" s="128"/>
      <c r="AD23" s="128"/>
      <c r="AE23" s="128"/>
      <c r="AF23" s="128"/>
      <c r="AG23" s="128"/>
      <c r="AH23" s="128"/>
      <c r="AI23" s="128"/>
      <c r="AJ23" s="129"/>
      <c r="AK23" s="172">
        <v>300</v>
      </c>
      <c r="AL23" s="173"/>
      <c r="AM23" s="173"/>
      <c r="AN23" s="173"/>
      <c r="AO23" s="173"/>
      <c r="AP23" s="173"/>
      <c r="AQ23" s="174"/>
      <c r="AR23" s="117" t="s">
        <v>74</v>
      </c>
      <c r="AS23" s="118"/>
      <c r="AT23" s="119"/>
      <c r="AU23" s="120">
        <v>1400</v>
      </c>
      <c r="AV23" s="121"/>
      <c r="AW23" s="121"/>
      <c r="AX23" s="121"/>
      <c r="AY23" s="121"/>
      <c r="AZ23" s="121"/>
      <c r="BA23" s="175"/>
      <c r="BB23" s="176">
        <v>10</v>
      </c>
      <c r="BC23" s="177"/>
      <c r="BD23" s="177"/>
      <c r="BE23" s="103"/>
      <c r="BF23" s="104"/>
      <c r="BG23" s="104"/>
      <c r="BH23" s="104"/>
      <c r="BI23" s="104"/>
      <c r="BJ23" s="124"/>
      <c r="BK23" s="178">
        <f t="shared" si="6"/>
        <v>420000</v>
      </c>
      <c r="BL23" s="178"/>
      <c r="BM23" s="178"/>
      <c r="BN23" s="178"/>
      <c r="BO23" s="178"/>
      <c r="BP23" s="178"/>
      <c r="BQ23" s="24"/>
      <c r="BR23" s="103"/>
      <c r="BS23" s="104"/>
      <c r="BT23" s="104"/>
      <c r="BU23" s="104"/>
      <c r="BV23" s="104"/>
      <c r="BW23" s="105"/>
      <c r="BY23" s="17">
        <f t="shared" si="0"/>
        <v>8.3333333333333329E-2</v>
      </c>
      <c r="BZ23" s="18">
        <f t="shared" si="1"/>
        <v>1</v>
      </c>
      <c r="CA23" s="3">
        <f t="shared" si="2"/>
        <v>1</v>
      </c>
      <c r="CB23" s="43">
        <f t="shared" si="3"/>
        <v>300</v>
      </c>
      <c r="CC23" s="42">
        <f t="shared" si="4"/>
        <v>1400</v>
      </c>
      <c r="CD23" s="48">
        <f t="shared" si="5"/>
        <v>420000</v>
      </c>
    </row>
    <row r="24" spans="2:82" ht="18.600000000000001" customHeight="1">
      <c r="B24" s="23"/>
      <c r="C24" s="130"/>
      <c r="D24" s="131"/>
      <c r="E24" s="131"/>
      <c r="F24" s="131"/>
      <c r="G24" s="131"/>
      <c r="H24" s="132"/>
      <c r="I24" s="126" t="s">
        <v>65</v>
      </c>
      <c r="J24" s="126"/>
      <c r="K24" s="126"/>
      <c r="L24" s="126"/>
      <c r="M24" s="126"/>
      <c r="N24" s="126"/>
      <c r="O24" s="126"/>
      <c r="P24" s="126"/>
      <c r="Q24" s="126"/>
      <c r="R24" s="126"/>
      <c r="S24" s="126"/>
      <c r="T24" s="126"/>
      <c r="U24" s="126"/>
      <c r="V24" s="126"/>
      <c r="W24" s="127"/>
      <c r="X24" s="128"/>
      <c r="Y24" s="128"/>
      <c r="Z24" s="128"/>
      <c r="AA24" s="128"/>
      <c r="AB24" s="128"/>
      <c r="AC24" s="128"/>
      <c r="AD24" s="128"/>
      <c r="AE24" s="128"/>
      <c r="AF24" s="128"/>
      <c r="AG24" s="128"/>
      <c r="AH24" s="128"/>
      <c r="AI24" s="128"/>
      <c r="AJ24" s="129"/>
      <c r="AK24" s="172">
        <v>1</v>
      </c>
      <c r="AL24" s="173"/>
      <c r="AM24" s="173"/>
      <c r="AN24" s="173"/>
      <c r="AO24" s="173"/>
      <c r="AP24" s="173"/>
      <c r="AQ24" s="174"/>
      <c r="AR24" s="117" t="s">
        <v>45</v>
      </c>
      <c r="AS24" s="118"/>
      <c r="AT24" s="119"/>
      <c r="AU24" s="192">
        <v>-5000</v>
      </c>
      <c r="AV24" s="193"/>
      <c r="AW24" s="193"/>
      <c r="AX24" s="193"/>
      <c r="AY24" s="193"/>
      <c r="AZ24" s="193"/>
      <c r="BA24" s="194"/>
      <c r="BB24" s="176">
        <v>10</v>
      </c>
      <c r="BC24" s="177"/>
      <c r="BD24" s="177"/>
      <c r="BE24" s="103"/>
      <c r="BF24" s="104"/>
      <c r="BG24" s="104"/>
      <c r="BH24" s="104"/>
      <c r="BI24" s="104"/>
      <c r="BJ24" s="124"/>
      <c r="BK24" s="178">
        <f t="shared" si="6"/>
        <v>-5000</v>
      </c>
      <c r="BL24" s="178"/>
      <c r="BM24" s="178"/>
      <c r="BN24" s="178"/>
      <c r="BO24" s="178"/>
      <c r="BP24" s="178"/>
      <c r="BQ24" s="24"/>
      <c r="BR24" s="103"/>
      <c r="BS24" s="104"/>
      <c r="BT24" s="104"/>
      <c r="BU24" s="104"/>
      <c r="BV24" s="104"/>
      <c r="BW24" s="105"/>
      <c r="BY24" s="17">
        <f t="shared" si="0"/>
        <v>8.3333333333333329E-2</v>
      </c>
      <c r="BZ24" s="18">
        <f t="shared" si="1"/>
        <v>1</v>
      </c>
      <c r="CA24" s="3">
        <f t="shared" si="2"/>
        <v>1</v>
      </c>
      <c r="CB24" s="43">
        <f t="shared" si="3"/>
        <v>1</v>
      </c>
      <c r="CC24" s="42">
        <f t="shared" si="4"/>
        <v>-5000</v>
      </c>
      <c r="CD24" s="48">
        <f t="shared" si="5"/>
        <v>-5000</v>
      </c>
    </row>
    <row r="25" spans="2:82" ht="18.600000000000001" customHeight="1">
      <c r="B25" s="23"/>
      <c r="C25" s="130"/>
      <c r="D25" s="131"/>
      <c r="E25" s="131"/>
      <c r="F25" s="131"/>
      <c r="G25" s="131"/>
      <c r="H25" s="132"/>
      <c r="I25" s="126"/>
      <c r="J25" s="126"/>
      <c r="K25" s="126"/>
      <c r="L25" s="126"/>
      <c r="M25" s="126"/>
      <c r="N25" s="126"/>
      <c r="O25" s="126"/>
      <c r="P25" s="126"/>
      <c r="Q25" s="126"/>
      <c r="R25" s="126"/>
      <c r="S25" s="126"/>
      <c r="T25" s="126"/>
      <c r="U25" s="126"/>
      <c r="V25" s="126"/>
      <c r="W25" s="127"/>
      <c r="X25" s="128"/>
      <c r="Y25" s="128"/>
      <c r="Z25" s="128"/>
      <c r="AA25" s="128"/>
      <c r="AB25" s="128"/>
      <c r="AC25" s="128"/>
      <c r="AD25" s="128"/>
      <c r="AE25" s="128"/>
      <c r="AF25" s="128"/>
      <c r="AG25" s="128"/>
      <c r="AH25" s="128"/>
      <c r="AI25" s="128"/>
      <c r="AJ25" s="129"/>
      <c r="AK25" s="172"/>
      <c r="AL25" s="173"/>
      <c r="AM25" s="173"/>
      <c r="AN25" s="173"/>
      <c r="AO25" s="173"/>
      <c r="AP25" s="173"/>
      <c r="AQ25" s="174"/>
      <c r="AR25" s="117"/>
      <c r="AS25" s="118"/>
      <c r="AT25" s="119"/>
      <c r="AU25" s="120"/>
      <c r="AV25" s="121"/>
      <c r="AW25" s="121"/>
      <c r="AX25" s="121"/>
      <c r="AY25" s="121"/>
      <c r="AZ25" s="121"/>
      <c r="BA25" s="175"/>
      <c r="BB25" s="176"/>
      <c r="BC25" s="177"/>
      <c r="BD25" s="177"/>
      <c r="BE25" s="103"/>
      <c r="BF25" s="104"/>
      <c r="BG25" s="104"/>
      <c r="BH25" s="104"/>
      <c r="BI25" s="104"/>
      <c r="BJ25" s="124"/>
      <c r="BK25" s="178" t="str">
        <f t="shared" si="6"/>
        <v xml:space="preserve"> </v>
      </c>
      <c r="BL25" s="178"/>
      <c r="BM25" s="178"/>
      <c r="BN25" s="178"/>
      <c r="BO25" s="178"/>
      <c r="BP25" s="178"/>
      <c r="BQ25" s="24"/>
      <c r="BR25" s="103"/>
      <c r="BS25" s="104"/>
      <c r="BT25" s="104"/>
      <c r="BU25" s="104"/>
      <c r="BV25" s="104"/>
      <c r="BW25" s="105"/>
      <c r="BY25" s="17">
        <f t="shared" si="0"/>
        <v>0</v>
      </c>
      <c r="BZ25" s="18">
        <f t="shared" si="1"/>
        <v>1</v>
      </c>
      <c r="CA25" s="3">
        <f t="shared" si="2"/>
        <v>1</v>
      </c>
      <c r="CB25" s="43">
        <f t="shared" si="3"/>
        <v>0</v>
      </c>
      <c r="CC25" s="42">
        <f t="shared" si="4"/>
        <v>0</v>
      </c>
      <c r="CD25" s="48">
        <f t="shared" si="5"/>
        <v>0</v>
      </c>
    </row>
    <row r="26" spans="2:82" ht="18.600000000000001" customHeight="1">
      <c r="B26" s="23"/>
      <c r="C26" s="130"/>
      <c r="D26" s="131"/>
      <c r="E26" s="131"/>
      <c r="F26" s="131"/>
      <c r="G26" s="131"/>
      <c r="H26" s="132"/>
      <c r="I26" s="126" t="s">
        <v>75</v>
      </c>
      <c r="J26" s="126"/>
      <c r="K26" s="126"/>
      <c r="L26" s="126"/>
      <c r="M26" s="126"/>
      <c r="N26" s="126"/>
      <c r="O26" s="126"/>
      <c r="P26" s="126"/>
      <c r="Q26" s="126"/>
      <c r="R26" s="126"/>
      <c r="S26" s="126"/>
      <c r="T26" s="126"/>
      <c r="U26" s="126"/>
      <c r="V26" s="126"/>
      <c r="W26" s="127"/>
      <c r="X26" s="128"/>
      <c r="Y26" s="128"/>
      <c r="Z26" s="128"/>
      <c r="AA26" s="128"/>
      <c r="AB26" s="128"/>
      <c r="AC26" s="128"/>
      <c r="AD26" s="128"/>
      <c r="AE26" s="128"/>
      <c r="AF26" s="128"/>
      <c r="AG26" s="128"/>
      <c r="AH26" s="128"/>
      <c r="AI26" s="128"/>
      <c r="AJ26" s="129"/>
      <c r="AK26" s="172">
        <v>113</v>
      </c>
      <c r="AL26" s="173"/>
      <c r="AM26" s="173"/>
      <c r="AN26" s="173"/>
      <c r="AO26" s="173"/>
      <c r="AP26" s="173"/>
      <c r="AQ26" s="174"/>
      <c r="AR26" s="117" t="s">
        <v>74</v>
      </c>
      <c r="AS26" s="118"/>
      <c r="AT26" s="119"/>
      <c r="AU26" s="120">
        <v>6154.4690000000001</v>
      </c>
      <c r="AV26" s="121"/>
      <c r="AW26" s="121"/>
      <c r="AX26" s="121"/>
      <c r="AY26" s="121"/>
      <c r="AZ26" s="121"/>
      <c r="BA26" s="175"/>
      <c r="BB26" s="176">
        <v>10</v>
      </c>
      <c r="BC26" s="177"/>
      <c r="BD26" s="177"/>
      <c r="BE26" s="103"/>
      <c r="BF26" s="104"/>
      <c r="BG26" s="104"/>
      <c r="BH26" s="104"/>
      <c r="BI26" s="104"/>
      <c r="BJ26" s="124"/>
      <c r="BK26" s="178">
        <f t="shared" si="6"/>
        <v>695455</v>
      </c>
      <c r="BL26" s="178"/>
      <c r="BM26" s="178"/>
      <c r="BN26" s="178"/>
      <c r="BO26" s="178"/>
      <c r="BP26" s="178"/>
      <c r="BQ26" s="24"/>
      <c r="BR26" s="103"/>
      <c r="BS26" s="104"/>
      <c r="BT26" s="104"/>
      <c r="BU26" s="104"/>
      <c r="BV26" s="104"/>
      <c r="BW26" s="105"/>
      <c r="BY26" s="17">
        <f t="shared" si="0"/>
        <v>8.3333333333333329E-2</v>
      </c>
      <c r="BZ26" s="18">
        <f t="shared" si="1"/>
        <v>1</v>
      </c>
      <c r="CA26" s="3" t="str">
        <f t="shared" si="2"/>
        <v>ari</v>
      </c>
      <c r="CB26" s="43">
        <f t="shared" si="3"/>
        <v>113</v>
      </c>
      <c r="CC26" s="42">
        <f t="shared" si="4"/>
        <v>6154.47</v>
      </c>
      <c r="CD26" s="48">
        <f t="shared" si="5"/>
        <v>695454.99699999997</v>
      </c>
    </row>
    <row r="27" spans="2:82" ht="18.600000000000001" customHeight="1">
      <c r="B27" s="23"/>
      <c r="C27" s="130"/>
      <c r="D27" s="131"/>
      <c r="E27" s="131"/>
      <c r="F27" s="131"/>
      <c r="G27" s="131"/>
      <c r="H27" s="132"/>
      <c r="I27" s="126" t="s">
        <v>54</v>
      </c>
      <c r="J27" s="126"/>
      <c r="K27" s="126"/>
      <c r="L27" s="126"/>
      <c r="M27" s="126"/>
      <c r="N27" s="126"/>
      <c r="O27" s="126"/>
      <c r="P27" s="126"/>
      <c r="Q27" s="126"/>
      <c r="R27" s="126"/>
      <c r="S27" s="126"/>
      <c r="T27" s="126"/>
      <c r="U27" s="126"/>
      <c r="V27" s="126"/>
      <c r="W27" s="127"/>
      <c r="X27" s="128"/>
      <c r="Y27" s="128"/>
      <c r="Z27" s="128"/>
      <c r="AA27" s="128"/>
      <c r="AB27" s="128"/>
      <c r="AC27" s="128"/>
      <c r="AD27" s="128"/>
      <c r="AE27" s="128"/>
      <c r="AF27" s="128"/>
      <c r="AG27" s="128"/>
      <c r="AH27" s="128"/>
      <c r="AI27" s="128"/>
      <c r="AJ27" s="129"/>
      <c r="AK27" s="172">
        <v>1000</v>
      </c>
      <c r="AL27" s="173"/>
      <c r="AM27" s="173"/>
      <c r="AN27" s="173"/>
      <c r="AO27" s="173"/>
      <c r="AP27" s="173"/>
      <c r="AQ27" s="174"/>
      <c r="AR27" s="117" t="s">
        <v>74</v>
      </c>
      <c r="AS27" s="118"/>
      <c r="AT27" s="119"/>
      <c r="AU27" s="120">
        <v>2400</v>
      </c>
      <c r="AV27" s="121"/>
      <c r="AW27" s="121"/>
      <c r="AX27" s="121"/>
      <c r="AY27" s="121"/>
      <c r="AZ27" s="121"/>
      <c r="BA27" s="175"/>
      <c r="BB27" s="176">
        <v>10</v>
      </c>
      <c r="BC27" s="177"/>
      <c r="BD27" s="177"/>
      <c r="BE27" s="103"/>
      <c r="BF27" s="104"/>
      <c r="BG27" s="104"/>
      <c r="BH27" s="104"/>
      <c r="BI27" s="104"/>
      <c r="BJ27" s="124"/>
      <c r="BK27" s="178">
        <f t="shared" si="6"/>
        <v>2400000</v>
      </c>
      <c r="BL27" s="178"/>
      <c r="BM27" s="178"/>
      <c r="BN27" s="178"/>
      <c r="BO27" s="178"/>
      <c r="BP27" s="178"/>
      <c r="BQ27" s="24"/>
      <c r="BR27" s="103"/>
      <c r="BS27" s="104"/>
      <c r="BT27" s="104"/>
      <c r="BU27" s="104"/>
      <c r="BV27" s="104"/>
      <c r="BW27" s="105"/>
      <c r="BY27" s="17">
        <f t="shared" si="0"/>
        <v>8.3333333333333329E-2</v>
      </c>
      <c r="BZ27" s="18">
        <f t="shared" si="1"/>
        <v>1</v>
      </c>
      <c r="CA27" s="3">
        <f t="shared" si="2"/>
        <v>1</v>
      </c>
      <c r="CB27" s="43">
        <f t="shared" si="3"/>
        <v>1000</v>
      </c>
      <c r="CC27" s="42">
        <f t="shared" si="4"/>
        <v>2400</v>
      </c>
      <c r="CD27" s="48">
        <f t="shared" si="5"/>
        <v>2400000</v>
      </c>
    </row>
    <row r="28" spans="2:82" ht="18.600000000000001" customHeight="1">
      <c r="B28" s="23"/>
      <c r="C28" s="130"/>
      <c r="D28" s="131"/>
      <c r="E28" s="131"/>
      <c r="F28" s="131"/>
      <c r="G28" s="131"/>
      <c r="H28" s="132"/>
      <c r="I28" s="381" t="s">
        <v>55</v>
      </c>
      <c r="J28" s="126"/>
      <c r="K28" s="126"/>
      <c r="L28" s="126"/>
      <c r="M28" s="126"/>
      <c r="N28" s="126"/>
      <c r="O28" s="126"/>
      <c r="P28" s="126"/>
      <c r="Q28" s="126"/>
      <c r="R28" s="126"/>
      <c r="S28" s="126"/>
      <c r="T28" s="126"/>
      <c r="U28" s="126"/>
      <c r="V28" s="126"/>
      <c r="W28" s="127"/>
      <c r="X28" s="128"/>
      <c r="Y28" s="128"/>
      <c r="Z28" s="128"/>
      <c r="AA28" s="128"/>
      <c r="AB28" s="128"/>
      <c r="AC28" s="128"/>
      <c r="AD28" s="128"/>
      <c r="AE28" s="128"/>
      <c r="AF28" s="128"/>
      <c r="AG28" s="128"/>
      <c r="AH28" s="128"/>
      <c r="AI28" s="128"/>
      <c r="AJ28" s="129"/>
      <c r="AK28" s="172">
        <v>20</v>
      </c>
      <c r="AL28" s="173"/>
      <c r="AM28" s="173"/>
      <c r="AN28" s="173"/>
      <c r="AO28" s="173"/>
      <c r="AP28" s="173"/>
      <c r="AQ28" s="174"/>
      <c r="AR28" s="117" t="s">
        <v>59</v>
      </c>
      <c r="AS28" s="118"/>
      <c r="AT28" s="119"/>
      <c r="AU28" s="120">
        <v>150000</v>
      </c>
      <c r="AV28" s="121"/>
      <c r="AW28" s="121"/>
      <c r="AX28" s="121"/>
      <c r="AY28" s="121"/>
      <c r="AZ28" s="121"/>
      <c r="BA28" s="175"/>
      <c r="BB28" s="176">
        <v>10</v>
      </c>
      <c r="BC28" s="177"/>
      <c r="BD28" s="177"/>
      <c r="BE28" s="103"/>
      <c r="BF28" s="104"/>
      <c r="BG28" s="104"/>
      <c r="BH28" s="104"/>
      <c r="BI28" s="104"/>
      <c r="BJ28" s="124"/>
      <c r="BK28" s="178">
        <f t="shared" si="6"/>
        <v>3000000</v>
      </c>
      <c r="BL28" s="178"/>
      <c r="BM28" s="178"/>
      <c r="BN28" s="178"/>
      <c r="BO28" s="178"/>
      <c r="BP28" s="178"/>
      <c r="BQ28" s="24"/>
      <c r="BR28" s="103"/>
      <c r="BS28" s="104"/>
      <c r="BT28" s="104"/>
      <c r="BU28" s="104"/>
      <c r="BV28" s="104"/>
      <c r="BW28" s="105"/>
      <c r="BY28" s="17">
        <f t="shared" si="0"/>
        <v>8.3333333333333329E-2</v>
      </c>
      <c r="BZ28" s="18">
        <f t="shared" si="1"/>
        <v>1</v>
      </c>
      <c r="CA28" s="3">
        <f t="shared" si="2"/>
        <v>1</v>
      </c>
      <c r="CB28" s="43">
        <f t="shared" si="3"/>
        <v>20</v>
      </c>
      <c r="CC28" s="42">
        <f t="shared" si="4"/>
        <v>150000</v>
      </c>
      <c r="CD28" s="48">
        <f t="shared" si="5"/>
        <v>3000000</v>
      </c>
    </row>
    <row r="29" spans="2:82" ht="18.600000000000001" customHeight="1">
      <c r="B29" s="23"/>
      <c r="C29" s="130"/>
      <c r="D29" s="131"/>
      <c r="E29" s="131"/>
      <c r="F29" s="131"/>
      <c r="G29" s="131"/>
      <c r="H29" s="132"/>
      <c r="I29" s="381" t="s">
        <v>56</v>
      </c>
      <c r="J29" s="126"/>
      <c r="K29" s="126"/>
      <c r="L29" s="126"/>
      <c r="M29" s="126"/>
      <c r="N29" s="126"/>
      <c r="O29" s="126"/>
      <c r="P29" s="126"/>
      <c r="Q29" s="126"/>
      <c r="R29" s="126"/>
      <c r="S29" s="126"/>
      <c r="T29" s="126"/>
      <c r="U29" s="126"/>
      <c r="V29" s="126"/>
      <c r="W29" s="127"/>
      <c r="X29" s="128"/>
      <c r="Y29" s="128"/>
      <c r="Z29" s="128"/>
      <c r="AA29" s="128"/>
      <c r="AB29" s="128"/>
      <c r="AC29" s="128"/>
      <c r="AD29" s="128"/>
      <c r="AE29" s="128"/>
      <c r="AF29" s="128"/>
      <c r="AG29" s="128"/>
      <c r="AH29" s="128"/>
      <c r="AI29" s="128"/>
      <c r="AJ29" s="129"/>
      <c r="AK29" s="172">
        <v>20</v>
      </c>
      <c r="AL29" s="173"/>
      <c r="AM29" s="173"/>
      <c r="AN29" s="173"/>
      <c r="AO29" s="173"/>
      <c r="AP29" s="173"/>
      <c r="AQ29" s="174"/>
      <c r="AR29" s="117" t="s">
        <v>59</v>
      </c>
      <c r="AS29" s="118"/>
      <c r="AT29" s="119"/>
      <c r="AU29" s="120">
        <v>250000</v>
      </c>
      <c r="AV29" s="121"/>
      <c r="AW29" s="121"/>
      <c r="AX29" s="121"/>
      <c r="AY29" s="121"/>
      <c r="AZ29" s="121"/>
      <c r="BA29" s="175"/>
      <c r="BB29" s="176">
        <v>10</v>
      </c>
      <c r="BC29" s="177"/>
      <c r="BD29" s="177"/>
      <c r="BE29" s="103"/>
      <c r="BF29" s="104"/>
      <c r="BG29" s="104"/>
      <c r="BH29" s="104"/>
      <c r="BI29" s="104"/>
      <c r="BJ29" s="124"/>
      <c r="BK29" s="178">
        <f t="shared" si="6"/>
        <v>5000000</v>
      </c>
      <c r="BL29" s="178"/>
      <c r="BM29" s="178"/>
      <c r="BN29" s="178"/>
      <c r="BO29" s="178"/>
      <c r="BP29" s="178"/>
      <c r="BQ29" s="24"/>
      <c r="BR29" s="103"/>
      <c r="BS29" s="104"/>
      <c r="BT29" s="104"/>
      <c r="BU29" s="104"/>
      <c r="BV29" s="104"/>
      <c r="BW29" s="105"/>
      <c r="BY29" s="17">
        <f t="shared" si="0"/>
        <v>8.3333333333333329E-2</v>
      </c>
      <c r="BZ29" s="18">
        <f t="shared" si="1"/>
        <v>1</v>
      </c>
      <c r="CA29" s="3">
        <f t="shared" si="2"/>
        <v>1</v>
      </c>
      <c r="CB29" s="43">
        <f t="shared" si="3"/>
        <v>20</v>
      </c>
      <c r="CC29" s="42">
        <f t="shared" si="4"/>
        <v>250000</v>
      </c>
      <c r="CD29" s="48">
        <f t="shared" si="5"/>
        <v>5000000</v>
      </c>
    </row>
    <row r="30" spans="2:82" ht="18.600000000000001" customHeight="1">
      <c r="B30" s="23"/>
      <c r="C30" s="130"/>
      <c r="D30" s="131"/>
      <c r="E30" s="131"/>
      <c r="F30" s="131"/>
      <c r="G30" s="131"/>
      <c r="H30" s="132"/>
      <c r="I30" s="126" t="s">
        <v>57</v>
      </c>
      <c r="J30" s="126"/>
      <c r="K30" s="126"/>
      <c r="L30" s="126"/>
      <c r="M30" s="126"/>
      <c r="N30" s="126"/>
      <c r="O30" s="126"/>
      <c r="P30" s="126"/>
      <c r="Q30" s="126"/>
      <c r="R30" s="126"/>
      <c r="S30" s="126"/>
      <c r="T30" s="126"/>
      <c r="U30" s="126"/>
      <c r="V30" s="126"/>
      <c r="W30" s="127"/>
      <c r="X30" s="128"/>
      <c r="Y30" s="128"/>
      <c r="Z30" s="128"/>
      <c r="AA30" s="128"/>
      <c r="AB30" s="128"/>
      <c r="AC30" s="128"/>
      <c r="AD30" s="128"/>
      <c r="AE30" s="128"/>
      <c r="AF30" s="128"/>
      <c r="AG30" s="128"/>
      <c r="AH30" s="128"/>
      <c r="AI30" s="128"/>
      <c r="AJ30" s="129"/>
      <c r="AK30" s="172">
        <v>3250</v>
      </c>
      <c r="AL30" s="173"/>
      <c r="AM30" s="173"/>
      <c r="AN30" s="173"/>
      <c r="AO30" s="173"/>
      <c r="AP30" s="173"/>
      <c r="AQ30" s="174"/>
      <c r="AR30" s="117" t="s">
        <v>60</v>
      </c>
      <c r="AS30" s="118"/>
      <c r="AT30" s="119"/>
      <c r="AU30" s="120">
        <v>300</v>
      </c>
      <c r="AV30" s="121"/>
      <c r="AW30" s="121"/>
      <c r="AX30" s="121"/>
      <c r="AY30" s="121"/>
      <c r="AZ30" s="121"/>
      <c r="BA30" s="175"/>
      <c r="BB30" s="176">
        <v>10</v>
      </c>
      <c r="BC30" s="177"/>
      <c r="BD30" s="177"/>
      <c r="BE30" s="103"/>
      <c r="BF30" s="104"/>
      <c r="BG30" s="104"/>
      <c r="BH30" s="104"/>
      <c r="BI30" s="104"/>
      <c r="BJ30" s="124"/>
      <c r="BK30" s="178">
        <f t="shared" si="6"/>
        <v>975000</v>
      </c>
      <c r="BL30" s="178"/>
      <c r="BM30" s="178"/>
      <c r="BN30" s="178"/>
      <c r="BO30" s="178"/>
      <c r="BP30" s="178"/>
      <c r="BQ30" s="24"/>
      <c r="BR30" s="103"/>
      <c r="BS30" s="104"/>
      <c r="BT30" s="104"/>
      <c r="BU30" s="104"/>
      <c r="BV30" s="104"/>
      <c r="BW30" s="105"/>
      <c r="BY30" s="17">
        <f t="shared" si="0"/>
        <v>8.3333333333333329E-2</v>
      </c>
      <c r="BZ30" s="18">
        <f t="shared" si="1"/>
        <v>1</v>
      </c>
      <c r="CA30" s="3">
        <f t="shared" si="2"/>
        <v>1</v>
      </c>
      <c r="CB30" s="43">
        <f t="shared" si="3"/>
        <v>3250</v>
      </c>
      <c r="CC30" s="42">
        <f t="shared" si="4"/>
        <v>300</v>
      </c>
      <c r="CD30" s="48">
        <f t="shared" si="5"/>
        <v>975000</v>
      </c>
    </row>
    <row r="31" spans="2:82" ht="18.600000000000001" customHeight="1">
      <c r="B31" s="23"/>
      <c r="C31" s="130"/>
      <c r="D31" s="131"/>
      <c r="E31" s="131"/>
      <c r="F31" s="131"/>
      <c r="G31" s="131"/>
      <c r="H31" s="132"/>
      <c r="I31" s="126" t="s">
        <v>58</v>
      </c>
      <c r="J31" s="126"/>
      <c r="K31" s="126"/>
      <c r="L31" s="126"/>
      <c r="M31" s="126"/>
      <c r="N31" s="126"/>
      <c r="O31" s="126"/>
      <c r="P31" s="126"/>
      <c r="Q31" s="126"/>
      <c r="R31" s="126"/>
      <c r="S31" s="126"/>
      <c r="T31" s="126"/>
      <c r="U31" s="126"/>
      <c r="V31" s="126"/>
      <c r="W31" s="127"/>
      <c r="X31" s="128"/>
      <c r="Y31" s="128"/>
      <c r="Z31" s="128"/>
      <c r="AA31" s="128"/>
      <c r="AB31" s="128"/>
      <c r="AC31" s="128"/>
      <c r="AD31" s="128"/>
      <c r="AE31" s="128"/>
      <c r="AF31" s="128"/>
      <c r="AG31" s="128"/>
      <c r="AH31" s="128"/>
      <c r="AI31" s="128"/>
      <c r="AJ31" s="129"/>
      <c r="AK31" s="172">
        <v>1</v>
      </c>
      <c r="AL31" s="173"/>
      <c r="AM31" s="173"/>
      <c r="AN31" s="173"/>
      <c r="AO31" s="173"/>
      <c r="AP31" s="173"/>
      <c r="AQ31" s="174"/>
      <c r="AR31" s="117" t="s">
        <v>45</v>
      </c>
      <c r="AS31" s="118"/>
      <c r="AT31" s="119"/>
      <c r="AU31" s="120">
        <v>1500</v>
      </c>
      <c r="AV31" s="121"/>
      <c r="AW31" s="121"/>
      <c r="AX31" s="121"/>
      <c r="AY31" s="121"/>
      <c r="AZ31" s="121"/>
      <c r="BA31" s="175"/>
      <c r="BB31" s="176">
        <v>10</v>
      </c>
      <c r="BC31" s="177"/>
      <c r="BD31" s="177"/>
      <c r="BE31" s="103"/>
      <c r="BF31" s="104"/>
      <c r="BG31" s="104"/>
      <c r="BH31" s="104"/>
      <c r="BI31" s="104"/>
      <c r="BJ31" s="124"/>
      <c r="BK31" s="178">
        <f t="shared" si="6"/>
        <v>1500</v>
      </c>
      <c r="BL31" s="178"/>
      <c r="BM31" s="178"/>
      <c r="BN31" s="178"/>
      <c r="BO31" s="178"/>
      <c r="BP31" s="178"/>
      <c r="BQ31" s="24"/>
      <c r="BR31" s="103"/>
      <c r="BS31" s="104"/>
      <c r="BT31" s="104"/>
      <c r="BU31" s="104"/>
      <c r="BV31" s="104"/>
      <c r="BW31" s="105"/>
      <c r="BY31" s="17">
        <f t="shared" si="0"/>
        <v>8.3333333333333329E-2</v>
      </c>
      <c r="BZ31" s="18">
        <f t="shared" si="1"/>
        <v>1</v>
      </c>
      <c r="CA31" s="3">
        <f t="shared" si="2"/>
        <v>1</v>
      </c>
      <c r="CB31" s="43">
        <f t="shared" si="3"/>
        <v>1</v>
      </c>
      <c r="CC31" s="42">
        <f t="shared" si="4"/>
        <v>1500</v>
      </c>
      <c r="CD31" s="48">
        <f t="shared" si="5"/>
        <v>1500</v>
      </c>
    </row>
    <row r="32" spans="2:82" ht="18.600000000000001" customHeight="1">
      <c r="B32" s="23"/>
      <c r="C32" s="130"/>
      <c r="D32" s="131"/>
      <c r="E32" s="131"/>
      <c r="F32" s="131"/>
      <c r="G32" s="131"/>
      <c r="H32" s="132"/>
      <c r="I32" s="126" t="s">
        <v>51</v>
      </c>
      <c r="J32" s="126"/>
      <c r="K32" s="126"/>
      <c r="L32" s="126"/>
      <c r="M32" s="126"/>
      <c r="N32" s="126"/>
      <c r="O32" s="126"/>
      <c r="P32" s="126"/>
      <c r="Q32" s="126"/>
      <c r="R32" s="126"/>
      <c r="S32" s="126"/>
      <c r="T32" s="126"/>
      <c r="U32" s="126"/>
      <c r="V32" s="126"/>
      <c r="W32" s="127"/>
      <c r="X32" s="128"/>
      <c r="Y32" s="128"/>
      <c r="Z32" s="128"/>
      <c r="AA32" s="128"/>
      <c r="AB32" s="128"/>
      <c r="AC32" s="128"/>
      <c r="AD32" s="128"/>
      <c r="AE32" s="128"/>
      <c r="AF32" s="128"/>
      <c r="AG32" s="128"/>
      <c r="AH32" s="128"/>
      <c r="AI32" s="128"/>
      <c r="AJ32" s="129"/>
      <c r="AK32" s="172">
        <v>1</v>
      </c>
      <c r="AL32" s="173"/>
      <c r="AM32" s="173"/>
      <c r="AN32" s="173"/>
      <c r="AO32" s="173"/>
      <c r="AP32" s="173"/>
      <c r="AQ32" s="174"/>
      <c r="AR32" s="117" t="s">
        <v>45</v>
      </c>
      <c r="AS32" s="118"/>
      <c r="AT32" s="119"/>
      <c r="AU32" s="120">
        <v>0</v>
      </c>
      <c r="AV32" s="121"/>
      <c r="AW32" s="121"/>
      <c r="AX32" s="121"/>
      <c r="AY32" s="121"/>
      <c r="AZ32" s="121"/>
      <c r="BA32" s="175"/>
      <c r="BB32" s="176">
        <v>10</v>
      </c>
      <c r="BC32" s="177"/>
      <c r="BD32" s="177"/>
      <c r="BE32" s="103"/>
      <c r="BF32" s="104"/>
      <c r="BG32" s="104"/>
      <c r="BH32" s="104"/>
      <c r="BI32" s="104"/>
      <c r="BJ32" s="124"/>
      <c r="BK32" s="178">
        <f t="shared" si="6"/>
        <v>0</v>
      </c>
      <c r="BL32" s="178"/>
      <c r="BM32" s="178"/>
      <c r="BN32" s="178"/>
      <c r="BO32" s="178"/>
      <c r="BP32" s="178"/>
      <c r="BQ32" s="24"/>
      <c r="BR32" s="103"/>
      <c r="BS32" s="104"/>
      <c r="BT32" s="104"/>
      <c r="BU32" s="104"/>
      <c r="BV32" s="104"/>
      <c r="BW32" s="105"/>
      <c r="BY32" s="17">
        <f t="shared" si="0"/>
        <v>8.3333333333333329E-2</v>
      </c>
      <c r="BZ32" s="18">
        <f t="shared" si="1"/>
        <v>1</v>
      </c>
      <c r="CA32" s="3">
        <f t="shared" si="2"/>
        <v>1</v>
      </c>
      <c r="CB32" s="43">
        <f t="shared" si="3"/>
        <v>1</v>
      </c>
      <c r="CC32" s="42">
        <f t="shared" si="4"/>
        <v>0</v>
      </c>
      <c r="CD32" s="48">
        <f t="shared" si="5"/>
        <v>0</v>
      </c>
    </row>
    <row r="33" spans="2:82" ht="18.600000000000001" customHeight="1">
      <c r="B33" s="23"/>
      <c r="C33" s="130"/>
      <c r="D33" s="131"/>
      <c r="E33" s="131"/>
      <c r="F33" s="131"/>
      <c r="G33" s="131"/>
      <c r="H33" s="132"/>
      <c r="I33" s="126"/>
      <c r="J33" s="126"/>
      <c r="K33" s="126"/>
      <c r="L33" s="126"/>
      <c r="M33" s="126"/>
      <c r="N33" s="126"/>
      <c r="O33" s="126"/>
      <c r="P33" s="126"/>
      <c r="Q33" s="126"/>
      <c r="R33" s="126"/>
      <c r="S33" s="126"/>
      <c r="T33" s="126"/>
      <c r="U33" s="126"/>
      <c r="V33" s="126"/>
      <c r="W33" s="127"/>
      <c r="X33" s="128"/>
      <c r="Y33" s="128"/>
      <c r="Z33" s="128"/>
      <c r="AA33" s="128"/>
      <c r="AB33" s="128"/>
      <c r="AC33" s="128"/>
      <c r="AD33" s="128"/>
      <c r="AE33" s="128"/>
      <c r="AF33" s="128"/>
      <c r="AG33" s="128"/>
      <c r="AH33" s="128"/>
      <c r="AI33" s="128"/>
      <c r="AJ33" s="129"/>
      <c r="AK33" s="172"/>
      <c r="AL33" s="173"/>
      <c r="AM33" s="173"/>
      <c r="AN33" s="173"/>
      <c r="AO33" s="173"/>
      <c r="AP33" s="173"/>
      <c r="AQ33" s="174"/>
      <c r="AR33" s="117"/>
      <c r="AS33" s="118"/>
      <c r="AT33" s="119"/>
      <c r="AU33" s="120"/>
      <c r="AV33" s="121"/>
      <c r="AW33" s="121"/>
      <c r="AX33" s="121"/>
      <c r="AY33" s="121"/>
      <c r="AZ33" s="121"/>
      <c r="BA33" s="175"/>
      <c r="BB33" s="176"/>
      <c r="BC33" s="177"/>
      <c r="BD33" s="177"/>
      <c r="BE33" s="103"/>
      <c r="BF33" s="104"/>
      <c r="BG33" s="104"/>
      <c r="BH33" s="104"/>
      <c r="BI33" s="104"/>
      <c r="BJ33" s="124"/>
      <c r="BK33" s="178" t="str">
        <f t="shared" si="6"/>
        <v xml:space="preserve"> </v>
      </c>
      <c r="BL33" s="178"/>
      <c r="BM33" s="178"/>
      <c r="BN33" s="178"/>
      <c r="BO33" s="178"/>
      <c r="BP33" s="178"/>
      <c r="BQ33" s="24"/>
      <c r="BR33" s="103"/>
      <c r="BS33" s="104"/>
      <c r="BT33" s="104"/>
      <c r="BU33" s="104"/>
      <c r="BV33" s="104"/>
      <c r="BW33" s="105"/>
      <c r="BY33" s="17">
        <f t="shared" si="0"/>
        <v>0</v>
      </c>
      <c r="BZ33" s="18">
        <f t="shared" si="1"/>
        <v>1</v>
      </c>
      <c r="CA33" s="3">
        <f t="shared" si="2"/>
        <v>1</v>
      </c>
      <c r="CB33" s="43">
        <f t="shared" si="3"/>
        <v>0</v>
      </c>
      <c r="CC33" s="42">
        <f t="shared" si="4"/>
        <v>0</v>
      </c>
      <c r="CD33" s="48">
        <f t="shared" si="5"/>
        <v>0</v>
      </c>
    </row>
    <row r="34" spans="2:82" ht="18.600000000000001" customHeight="1" thickBot="1">
      <c r="B34" s="25"/>
      <c r="C34" s="382"/>
      <c r="D34" s="383"/>
      <c r="E34" s="383"/>
      <c r="F34" s="383"/>
      <c r="G34" s="383"/>
      <c r="H34" s="384"/>
      <c r="I34" s="385"/>
      <c r="J34" s="385"/>
      <c r="K34" s="385"/>
      <c r="L34" s="385"/>
      <c r="M34" s="385"/>
      <c r="N34" s="385"/>
      <c r="O34" s="385"/>
      <c r="P34" s="385"/>
      <c r="Q34" s="385"/>
      <c r="R34" s="385"/>
      <c r="S34" s="385"/>
      <c r="T34" s="385"/>
      <c r="U34" s="385"/>
      <c r="V34" s="385"/>
      <c r="W34" s="386"/>
      <c r="X34" s="387"/>
      <c r="Y34" s="387"/>
      <c r="Z34" s="387"/>
      <c r="AA34" s="387"/>
      <c r="AB34" s="387"/>
      <c r="AC34" s="387"/>
      <c r="AD34" s="387"/>
      <c r="AE34" s="387"/>
      <c r="AF34" s="387"/>
      <c r="AG34" s="387"/>
      <c r="AH34" s="387"/>
      <c r="AI34" s="387"/>
      <c r="AJ34" s="388"/>
      <c r="AK34" s="180"/>
      <c r="AL34" s="181"/>
      <c r="AM34" s="181"/>
      <c r="AN34" s="181"/>
      <c r="AO34" s="181"/>
      <c r="AP34" s="181"/>
      <c r="AQ34" s="182"/>
      <c r="AR34" s="183"/>
      <c r="AS34" s="184"/>
      <c r="AT34" s="185"/>
      <c r="AU34" s="186"/>
      <c r="AV34" s="187"/>
      <c r="AW34" s="187"/>
      <c r="AX34" s="187"/>
      <c r="AY34" s="187"/>
      <c r="AZ34" s="187"/>
      <c r="BA34" s="188"/>
      <c r="BB34" s="189"/>
      <c r="BC34" s="190"/>
      <c r="BD34" s="191"/>
      <c r="BE34" s="168"/>
      <c r="BF34" s="169"/>
      <c r="BG34" s="169"/>
      <c r="BH34" s="169"/>
      <c r="BI34" s="169"/>
      <c r="BJ34" s="170"/>
      <c r="BK34" s="171" t="str">
        <f t="shared" si="6"/>
        <v xml:space="preserve"> </v>
      </c>
      <c r="BL34" s="171"/>
      <c r="BM34" s="171"/>
      <c r="BN34" s="171"/>
      <c r="BO34" s="171"/>
      <c r="BP34" s="171"/>
      <c r="BQ34" s="74"/>
      <c r="BR34" s="168"/>
      <c r="BS34" s="169"/>
      <c r="BT34" s="169"/>
      <c r="BU34" s="169"/>
      <c r="BV34" s="169"/>
      <c r="BW34" s="179"/>
      <c r="BY34" s="17">
        <f t="shared" si="0"/>
        <v>0</v>
      </c>
      <c r="BZ34" s="18">
        <f t="shared" si="1"/>
        <v>1</v>
      </c>
      <c r="CA34" s="3">
        <f t="shared" si="2"/>
        <v>1</v>
      </c>
      <c r="CB34" s="43">
        <f t="shared" si="3"/>
        <v>0</v>
      </c>
      <c r="CC34" s="42">
        <f t="shared" si="4"/>
        <v>0</v>
      </c>
      <c r="CD34" s="48">
        <f t="shared" si="5"/>
        <v>0</v>
      </c>
    </row>
    <row r="35" spans="2:82" ht="15" customHeight="1" thickTop="1">
      <c r="B35" s="78"/>
      <c r="C35" s="79"/>
      <c r="D35" s="79"/>
      <c r="E35" s="79"/>
      <c r="F35" s="79"/>
      <c r="G35" s="79"/>
      <c r="H35" s="79"/>
      <c r="I35" s="80"/>
      <c r="J35" s="80"/>
      <c r="K35" s="80"/>
      <c r="L35" s="80"/>
      <c r="M35" s="80"/>
      <c r="N35" s="80"/>
      <c r="O35" s="80"/>
      <c r="P35" s="80"/>
      <c r="Q35" s="80"/>
      <c r="R35" s="80"/>
      <c r="S35" s="80"/>
      <c r="T35" s="80"/>
      <c r="U35" s="80"/>
      <c r="V35" s="80"/>
      <c r="W35" s="80"/>
      <c r="X35" s="81"/>
      <c r="Y35" s="81"/>
      <c r="Z35" s="81"/>
      <c r="AA35" s="81"/>
      <c r="AB35" s="81"/>
      <c r="AC35" s="81"/>
      <c r="AD35" s="81"/>
      <c r="AE35" s="81"/>
      <c r="AF35" s="81"/>
      <c r="AG35" s="81"/>
      <c r="AH35" s="81"/>
      <c r="AI35" s="81"/>
      <c r="AJ35" s="81"/>
      <c r="AK35" s="82"/>
      <c r="AL35" s="82"/>
      <c r="AM35" s="82"/>
      <c r="AN35" s="82"/>
      <c r="AO35" s="82"/>
      <c r="AP35" s="82"/>
      <c r="AQ35" s="82"/>
      <c r="AR35" s="83"/>
      <c r="AS35" s="83"/>
      <c r="AT35" s="83"/>
      <c r="AU35" s="84"/>
      <c r="AV35" s="84"/>
      <c r="AW35" s="84"/>
      <c r="AX35" s="84"/>
      <c r="AY35" s="84"/>
      <c r="AZ35" s="84"/>
      <c r="BA35" s="84"/>
      <c r="BB35" s="85"/>
      <c r="BC35" s="85"/>
      <c r="BD35" s="85"/>
      <c r="BE35" s="79"/>
      <c r="BF35" s="79"/>
      <c r="BG35" s="79"/>
      <c r="BH35" s="79"/>
      <c r="BI35" s="79"/>
      <c r="BJ35" s="79"/>
      <c r="BK35" s="149" t="s">
        <v>23</v>
      </c>
      <c r="BL35" s="149"/>
      <c r="BM35" s="149"/>
      <c r="BN35" s="149"/>
      <c r="BO35" s="149"/>
      <c r="BP35" s="149"/>
      <c r="BQ35" s="149"/>
      <c r="BR35" s="150" t="str">
        <f ca="1">BX18</f>
        <v>2309-05968</v>
      </c>
      <c r="BS35" s="150"/>
      <c r="BT35" s="150"/>
      <c r="BU35" s="150"/>
      <c r="BV35" s="150"/>
      <c r="BW35" s="150"/>
      <c r="BY35" s="17"/>
      <c r="BZ35" s="18"/>
      <c r="CB35" s="44"/>
      <c r="CC35" s="46"/>
      <c r="CD35" s="48"/>
    </row>
    <row r="36" spans="2:82" ht="18" customHeight="1" thickBot="1">
      <c r="B36" s="145" t="s">
        <v>41</v>
      </c>
      <c r="C36" s="145"/>
      <c r="D36" s="145"/>
      <c r="E36" s="145"/>
      <c r="F36" s="145"/>
      <c r="G36" s="145"/>
      <c r="H36" s="145"/>
      <c r="I36" s="14"/>
      <c r="J36" s="146" t="str">
        <f>IF(AND(I38&lt;&gt;"",AE7&lt;&gt;""),CONCATENATE(LEFT(Z7,5)," ",AE7,"　　　",LEFT(AZ7,26)),IF(AND(I38&lt;&gt;"",AE7=""),CONCATENATE(LEFT(Z7,5)," ","　　　　　　　　"," ",LEFT(AZ7,26)),""))</f>
        <v/>
      </c>
      <c r="K36" s="146"/>
      <c r="L36" s="146"/>
      <c r="M36" s="146"/>
      <c r="N36" s="146"/>
      <c r="O36" s="146"/>
      <c r="P36" s="146"/>
      <c r="Q36" s="146"/>
      <c r="R36" s="146"/>
      <c r="S36" s="146"/>
      <c r="T36" s="146"/>
      <c r="U36" s="146"/>
      <c r="V36" s="146"/>
      <c r="W36" s="146"/>
      <c r="X36" s="146"/>
      <c r="Y36" s="146"/>
      <c r="Z36" s="146"/>
      <c r="AA36" s="146"/>
      <c r="AB36" s="146"/>
      <c r="AC36" s="146"/>
      <c r="AD36" s="146"/>
      <c r="AE36" s="146"/>
      <c r="AF36" s="146"/>
      <c r="AG36" s="146"/>
      <c r="AH36" s="146"/>
      <c r="AI36" s="146"/>
      <c r="AJ36" s="146"/>
      <c r="AK36" s="146"/>
      <c r="AL36" s="146"/>
      <c r="AM36" s="146"/>
      <c r="AN36" s="146"/>
      <c r="AO36" s="146"/>
      <c r="AP36" s="146"/>
      <c r="AQ36" s="146"/>
      <c r="AR36" s="147" t="str">
        <f>IF(LEN(AQ7)=3,CONCATENATE(AK7," ","00000",AQ7),IF(LEN(AQ7)=4,CONCATENATE(AK7," ","0000",AQ7),IF(LEN(AQ7)=5,CONCATENATE(AK7," ","000",AQ7),IF(LEN(AQ7)=6,CONCATENATE(AK7," ","00",AQ7),IF(LEN(AQ7)=7,CONCATENATE(AK7," ","0",AQ7),CONCATENATE(AK7," ",AQ7))))))</f>
        <v>仕入先CD 00000109</v>
      </c>
      <c r="AS36" s="147"/>
      <c r="AT36" s="147"/>
      <c r="AU36" s="147"/>
      <c r="AV36" s="147"/>
      <c r="AW36" s="147"/>
      <c r="AX36" s="147"/>
      <c r="AY36" s="147"/>
      <c r="AZ36" s="147"/>
      <c r="BA36" s="147"/>
      <c r="BB36" s="148"/>
      <c r="BC36" s="148"/>
      <c r="BD36" s="148"/>
      <c r="BE36" s="19"/>
      <c r="BF36" s="19"/>
      <c r="BG36" s="19"/>
      <c r="BH36" s="19"/>
      <c r="BI36" s="19"/>
      <c r="BJ36" s="19"/>
      <c r="BK36" s="3"/>
      <c r="BL36" s="3"/>
      <c r="BM36" s="3"/>
      <c r="BN36" s="3"/>
      <c r="BO36" s="3"/>
      <c r="BP36" s="3"/>
      <c r="BQ36" s="3"/>
      <c r="BR36" s="3"/>
      <c r="BY36" s="17"/>
      <c r="BZ36" s="18"/>
      <c r="CB36" s="44"/>
      <c r="CC36" s="46"/>
    </row>
    <row r="37" spans="2:82" ht="18.600000000000001" customHeight="1" thickTop="1" thickBot="1">
      <c r="B37" s="20" t="s">
        <v>22</v>
      </c>
      <c r="C37" s="164" t="s">
        <v>25</v>
      </c>
      <c r="D37" s="158"/>
      <c r="E37" s="158"/>
      <c r="F37" s="158"/>
      <c r="G37" s="158"/>
      <c r="H37" s="165"/>
      <c r="I37" s="166" t="s">
        <v>24</v>
      </c>
      <c r="J37" s="166"/>
      <c r="K37" s="166"/>
      <c r="L37" s="166"/>
      <c r="M37" s="166"/>
      <c r="N37" s="166"/>
      <c r="O37" s="166"/>
      <c r="P37" s="166"/>
      <c r="Q37" s="166"/>
      <c r="R37" s="166"/>
      <c r="S37" s="166"/>
      <c r="T37" s="166"/>
      <c r="U37" s="166"/>
      <c r="V37" s="166"/>
      <c r="W37" s="166"/>
      <c r="X37" s="151" t="s">
        <v>4</v>
      </c>
      <c r="Y37" s="152"/>
      <c r="Z37" s="152"/>
      <c r="AA37" s="152"/>
      <c r="AB37" s="152"/>
      <c r="AC37" s="152"/>
      <c r="AD37" s="152"/>
      <c r="AE37" s="152"/>
      <c r="AF37" s="152"/>
      <c r="AG37" s="152"/>
      <c r="AH37" s="152"/>
      <c r="AI37" s="152"/>
      <c r="AJ37" s="153"/>
      <c r="AK37" s="151" t="s">
        <v>5</v>
      </c>
      <c r="AL37" s="152"/>
      <c r="AM37" s="152"/>
      <c r="AN37" s="152"/>
      <c r="AO37" s="152"/>
      <c r="AP37" s="152"/>
      <c r="AQ37" s="153"/>
      <c r="AR37" s="154" t="s">
        <v>6</v>
      </c>
      <c r="AS37" s="155"/>
      <c r="AT37" s="156"/>
      <c r="AU37" s="154" t="s">
        <v>36</v>
      </c>
      <c r="AV37" s="152"/>
      <c r="AW37" s="152"/>
      <c r="AX37" s="152"/>
      <c r="AY37" s="152"/>
      <c r="AZ37" s="152"/>
      <c r="BA37" s="152"/>
      <c r="BB37" s="151" t="s">
        <v>7</v>
      </c>
      <c r="BC37" s="152"/>
      <c r="BD37" s="152"/>
      <c r="BE37" s="157" t="s">
        <v>2</v>
      </c>
      <c r="BF37" s="158"/>
      <c r="BG37" s="158"/>
      <c r="BH37" s="158"/>
      <c r="BI37" s="158"/>
      <c r="BJ37" s="159"/>
      <c r="BK37" s="160" t="s">
        <v>8</v>
      </c>
      <c r="BL37" s="160"/>
      <c r="BM37" s="161"/>
      <c r="BN37" s="161"/>
      <c r="BO37" s="161"/>
      <c r="BP37" s="161"/>
      <c r="BQ37" s="162"/>
      <c r="BR37" s="157" t="s">
        <v>2</v>
      </c>
      <c r="BS37" s="158"/>
      <c r="BT37" s="158"/>
      <c r="BU37" s="158"/>
      <c r="BV37" s="158"/>
      <c r="BW37" s="163"/>
      <c r="BY37" s="17"/>
      <c r="BZ37" s="18"/>
      <c r="CB37" s="45" t="s">
        <v>52</v>
      </c>
      <c r="CC37" s="47" t="s">
        <v>53</v>
      </c>
    </row>
    <row r="38" spans="2:82" ht="18.600000000000001" customHeight="1">
      <c r="B38" s="26"/>
      <c r="C38" s="205"/>
      <c r="D38" s="206"/>
      <c r="E38" s="206"/>
      <c r="F38" s="206"/>
      <c r="G38" s="206"/>
      <c r="H38" s="207"/>
      <c r="I38" s="208"/>
      <c r="J38" s="208"/>
      <c r="K38" s="208"/>
      <c r="L38" s="208"/>
      <c r="M38" s="208"/>
      <c r="N38" s="208"/>
      <c r="O38" s="208"/>
      <c r="P38" s="208"/>
      <c r="Q38" s="208"/>
      <c r="R38" s="208"/>
      <c r="S38" s="208"/>
      <c r="T38" s="208"/>
      <c r="U38" s="208"/>
      <c r="V38" s="208"/>
      <c r="W38" s="209"/>
      <c r="X38" s="210"/>
      <c r="Y38" s="210"/>
      <c r="Z38" s="210"/>
      <c r="AA38" s="210"/>
      <c r="AB38" s="210"/>
      <c r="AC38" s="210"/>
      <c r="AD38" s="210"/>
      <c r="AE38" s="210"/>
      <c r="AF38" s="210"/>
      <c r="AG38" s="210"/>
      <c r="AH38" s="210"/>
      <c r="AI38" s="210"/>
      <c r="AJ38" s="211"/>
      <c r="AK38" s="133"/>
      <c r="AL38" s="133"/>
      <c r="AM38" s="133"/>
      <c r="AN38" s="133"/>
      <c r="AO38" s="133"/>
      <c r="AP38" s="133"/>
      <c r="AQ38" s="133"/>
      <c r="AR38" s="134"/>
      <c r="AS38" s="135"/>
      <c r="AT38" s="136"/>
      <c r="AU38" s="137"/>
      <c r="AV38" s="138"/>
      <c r="AW38" s="138"/>
      <c r="AX38" s="138"/>
      <c r="AY38" s="138"/>
      <c r="AZ38" s="138"/>
      <c r="BA38" s="138"/>
      <c r="BB38" s="139"/>
      <c r="BC38" s="140"/>
      <c r="BD38" s="140"/>
      <c r="BE38" s="141"/>
      <c r="BF38" s="142"/>
      <c r="BG38" s="142"/>
      <c r="BH38" s="142"/>
      <c r="BI38" s="142"/>
      <c r="BJ38" s="143"/>
      <c r="BK38" s="144" t="str">
        <f t="shared" ref="BK38:BK67" si="7">IF(AND(I38="",AK38="",AU38="")," ",IF(OR(I38="",AK38="",AU38=""),"入力不十分",ROUND(CB38*CC38,0)))</f>
        <v xml:space="preserve"> </v>
      </c>
      <c r="BL38" s="144"/>
      <c r="BM38" s="144"/>
      <c r="BN38" s="144"/>
      <c r="BO38" s="144"/>
      <c r="BP38" s="144"/>
      <c r="BQ38" s="22"/>
      <c r="BR38" s="141"/>
      <c r="BS38" s="142"/>
      <c r="BT38" s="142"/>
      <c r="BU38" s="142"/>
      <c r="BV38" s="142"/>
      <c r="BW38" s="167"/>
      <c r="BY38" s="17">
        <f t="shared" ref="BY38:BY67" si="8">IFERROR(1/COUNTIF($BB$20:$BD$67,BB38),0)</f>
        <v>0</v>
      </c>
      <c r="BZ38" s="18">
        <f t="shared" ref="BZ38:BZ67" si="9">IF(AK38=INT(AK38),1,"ari")</f>
        <v>1</v>
      </c>
      <c r="CA38" s="3">
        <f t="shared" ref="CA38:CA67" si="10">IF(AU38=INT(AU38),1,"ari")</f>
        <v>1</v>
      </c>
      <c r="CB38" s="43">
        <f t="shared" ref="CB38:CB67" si="11">ROUND(AK38,4)</f>
        <v>0</v>
      </c>
      <c r="CC38" s="42">
        <f t="shared" ref="CC38:CC67" si="12">ROUND(AU38,2)</f>
        <v>0</v>
      </c>
      <c r="CD38" s="48">
        <f t="shared" ref="CD38:CD67" si="13">AK38*AU38</f>
        <v>0</v>
      </c>
    </row>
    <row r="39" spans="2:82" ht="18.600000000000001" customHeight="1">
      <c r="B39" s="26"/>
      <c r="C39" s="130"/>
      <c r="D39" s="131"/>
      <c r="E39" s="131"/>
      <c r="F39" s="131"/>
      <c r="G39" s="131"/>
      <c r="H39" s="132"/>
      <c r="I39" s="126"/>
      <c r="J39" s="126"/>
      <c r="K39" s="126"/>
      <c r="L39" s="126"/>
      <c r="M39" s="126"/>
      <c r="N39" s="126"/>
      <c r="O39" s="126"/>
      <c r="P39" s="126"/>
      <c r="Q39" s="126"/>
      <c r="R39" s="126"/>
      <c r="S39" s="126"/>
      <c r="T39" s="126"/>
      <c r="U39" s="126"/>
      <c r="V39" s="126"/>
      <c r="W39" s="127"/>
      <c r="X39" s="128"/>
      <c r="Y39" s="128"/>
      <c r="Z39" s="128"/>
      <c r="AA39" s="128"/>
      <c r="AB39" s="128"/>
      <c r="AC39" s="128"/>
      <c r="AD39" s="128"/>
      <c r="AE39" s="128"/>
      <c r="AF39" s="128"/>
      <c r="AG39" s="128"/>
      <c r="AH39" s="128"/>
      <c r="AI39" s="128"/>
      <c r="AJ39" s="129"/>
      <c r="AK39" s="116"/>
      <c r="AL39" s="116"/>
      <c r="AM39" s="116"/>
      <c r="AN39" s="116"/>
      <c r="AO39" s="116"/>
      <c r="AP39" s="116"/>
      <c r="AQ39" s="116"/>
      <c r="AR39" s="117"/>
      <c r="AS39" s="118"/>
      <c r="AT39" s="119"/>
      <c r="AU39" s="120"/>
      <c r="AV39" s="121"/>
      <c r="AW39" s="121"/>
      <c r="AX39" s="121"/>
      <c r="AY39" s="121"/>
      <c r="AZ39" s="121"/>
      <c r="BA39" s="121"/>
      <c r="BB39" s="122"/>
      <c r="BC39" s="123"/>
      <c r="BD39" s="123"/>
      <c r="BE39" s="103"/>
      <c r="BF39" s="104"/>
      <c r="BG39" s="104"/>
      <c r="BH39" s="104"/>
      <c r="BI39" s="104"/>
      <c r="BJ39" s="124"/>
      <c r="BK39" s="125" t="str">
        <f t="shared" si="7"/>
        <v xml:space="preserve"> </v>
      </c>
      <c r="BL39" s="125"/>
      <c r="BM39" s="125"/>
      <c r="BN39" s="125"/>
      <c r="BO39" s="125"/>
      <c r="BP39" s="125"/>
      <c r="BQ39" s="24"/>
      <c r="BR39" s="103"/>
      <c r="BS39" s="104"/>
      <c r="BT39" s="104"/>
      <c r="BU39" s="104"/>
      <c r="BV39" s="104"/>
      <c r="BW39" s="105"/>
      <c r="BY39" s="17">
        <f t="shared" si="8"/>
        <v>0</v>
      </c>
      <c r="BZ39" s="18">
        <f t="shared" si="9"/>
        <v>1</v>
      </c>
      <c r="CA39" s="3">
        <f t="shared" si="10"/>
        <v>1</v>
      </c>
      <c r="CB39" s="43">
        <f t="shared" si="11"/>
        <v>0</v>
      </c>
      <c r="CC39" s="42">
        <f t="shared" si="12"/>
        <v>0</v>
      </c>
      <c r="CD39" s="48">
        <f t="shared" si="13"/>
        <v>0</v>
      </c>
    </row>
    <row r="40" spans="2:82" ht="18.600000000000001" customHeight="1">
      <c r="B40" s="27"/>
      <c r="C40" s="130"/>
      <c r="D40" s="131"/>
      <c r="E40" s="131"/>
      <c r="F40" s="131"/>
      <c r="G40" s="131"/>
      <c r="H40" s="132"/>
      <c r="I40" s="126"/>
      <c r="J40" s="126"/>
      <c r="K40" s="126"/>
      <c r="L40" s="126"/>
      <c r="M40" s="126"/>
      <c r="N40" s="126"/>
      <c r="O40" s="126"/>
      <c r="P40" s="126"/>
      <c r="Q40" s="126"/>
      <c r="R40" s="126"/>
      <c r="S40" s="126"/>
      <c r="T40" s="126"/>
      <c r="U40" s="126"/>
      <c r="V40" s="126"/>
      <c r="W40" s="127"/>
      <c r="X40" s="128"/>
      <c r="Y40" s="128"/>
      <c r="Z40" s="128"/>
      <c r="AA40" s="128"/>
      <c r="AB40" s="128"/>
      <c r="AC40" s="128"/>
      <c r="AD40" s="128"/>
      <c r="AE40" s="128"/>
      <c r="AF40" s="128"/>
      <c r="AG40" s="128"/>
      <c r="AH40" s="128"/>
      <c r="AI40" s="128"/>
      <c r="AJ40" s="129"/>
      <c r="AK40" s="116"/>
      <c r="AL40" s="116"/>
      <c r="AM40" s="116"/>
      <c r="AN40" s="116"/>
      <c r="AO40" s="116"/>
      <c r="AP40" s="116"/>
      <c r="AQ40" s="116"/>
      <c r="AR40" s="117"/>
      <c r="AS40" s="118"/>
      <c r="AT40" s="119"/>
      <c r="AU40" s="120"/>
      <c r="AV40" s="121"/>
      <c r="AW40" s="121"/>
      <c r="AX40" s="121"/>
      <c r="AY40" s="121"/>
      <c r="AZ40" s="121"/>
      <c r="BA40" s="121"/>
      <c r="BB40" s="122"/>
      <c r="BC40" s="123"/>
      <c r="BD40" s="123"/>
      <c r="BE40" s="103"/>
      <c r="BF40" s="104"/>
      <c r="BG40" s="104"/>
      <c r="BH40" s="104"/>
      <c r="BI40" s="104"/>
      <c r="BJ40" s="124"/>
      <c r="BK40" s="125" t="str">
        <f t="shared" si="7"/>
        <v xml:space="preserve"> </v>
      </c>
      <c r="BL40" s="125"/>
      <c r="BM40" s="125"/>
      <c r="BN40" s="125"/>
      <c r="BO40" s="125"/>
      <c r="BP40" s="125"/>
      <c r="BQ40" s="24"/>
      <c r="BR40" s="103"/>
      <c r="BS40" s="104"/>
      <c r="BT40" s="104"/>
      <c r="BU40" s="104"/>
      <c r="BV40" s="104"/>
      <c r="BW40" s="105"/>
      <c r="BY40" s="17">
        <f t="shared" si="8"/>
        <v>0</v>
      </c>
      <c r="BZ40" s="18">
        <f t="shared" si="9"/>
        <v>1</v>
      </c>
      <c r="CA40" s="3">
        <f t="shared" si="10"/>
        <v>1</v>
      </c>
      <c r="CB40" s="43">
        <f t="shared" si="11"/>
        <v>0</v>
      </c>
      <c r="CC40" s="42">
        <f t="shared" si="12"/>
        <v>0</v>
      </c>
      <c r="CD40" s="48">
        <f t="shared" si="13"/>
        <v>0</v>
      </c>
    </row>
    <row r="41" spans="2:82" ht="18.600000000000001" customHeight="1">
      <c r="B41" s="27"/>
      <c r="C41" s="130"/>
      <c r="D41" s="131"/>
      <c r="E41" s="131"/>
      <c r="F41" s="131"/>
      <c r="G41" s="131"/>
      <c r="H41" s="132"/>
      <c r="I41" s="126"/>
      <c r="J41" s="126"/>
      <c r="K41" s="126"/>
      <c r="L41" s="126"/>
      <c r="M41" s="126"/>
      <c r="N41" s="126"/>
      <c r="O41" s="126"/>
      <c r="P41" s="126"/>
      <c r="Q41" s="126"/>
      <c r="R41" s="126"/>
      <c r="S41" s="126"/>
      <c r="T41" s="126"/>
      <c r="U41" s="126"/>
      <c r="V41" s="126"/>
      <c r="W41" s="127"/>
      <c r="X41" s="128"/>
      <c r="Y41" s="128"/>
      <c r="Z41" s="128"/>
      <c r="AA41" s="128"/>
      <c r="AB41" s="128"/>
      <c r="AC41" s="128"/>
      <c r="AD41" s="128"/>
      <c r="AE41" s="128"/>
      <c r="AF41" s="128"/>
      <c r="AG41" s="128"/>
      <c r="AH41" s="128"/>
      <c r="AI41" s="128"/>
      <c r="AJ41" s="129"/>
      <c r="AK41" s="116"/>
      <c r="AL41" s="116"/>
      <c r="AM41" s="116"/>
      <c r="AN41" s="116"/>
      <c r="AO41" s="116"/>
      <c r="AP41" s="116"/>
      <c r="AQ41" s="116"/>
      <c r="AR41" s="117"/>
      <c r="AS41" s="118"/>
      <c r="AT41" s="119"/>
      <c r="AU41" s="120"/>
      <c r="AV41" s="121"/>
      <c r="AW41" s="121"/>
      <c r="AX41" s="121"/>
      <c r="AY41" s="121"/>
      <c r="AZ41" s="121"/>
      <c r="BA41" s="121"/>
      <c r="BB41" s="122"/>
      <c r="BC41" s="123"/>
      <c r="BD41" s="123"/>
      <c r="BE41" s="103"/>
      <c r="BF41" s="104"/>
      <c r="BG41" s="104"/>
      <c r="BH41" s="104"/>
      <c r="BI41" s="104"/>
      <c r="BJ41" s="124"/>
      <c r="BK41" s="125" t="str">
        <f t="shared" si="7"/>
        <v xml:space="preserve"> </v>
      </c>
      <c r="BL41" s="125"/>
      <c r="BM41" s="125"/>
      <c r="BN41" s="125"/>
      <c r="BO41" s="125"/>
      <c r="BP41" s="125"/>
      <c r="BQ41" s="24"/>
      <c r="BR41" s="103"/>
      <c r="BS41" s="104"/>
      <c r="BT41" s="104"/>
      <c r="BU41" s="104"/>
      <c r="BV41" s="104"/>
      <c r="BW41" s="105"/>
      <c r="BY41" s="17">
        <f t="shared" si="8"/>
        <v>0</v>
      </c>
      <c r="BZ41" s="18">
        <f t="shared" si="9"/>
        <v>1</v>
      </c>
      <c r="CA41" s="3">
        <f t="shared" si="10"/>
        <v>1</v>
      </c>
      <c r="CB41" s="43">
        <f t="shared" si="11"/>
        <v>0</v>
      </c>
      <c r="CC41" s="42">
        <f t="shared" si="12"/>
        <v>0</v>
      </c>
      <c r="CD41" s="48">
        <f t="shared" si="13"/>
        <v>0</v>
      </c>
    </row>
    <row r="42" spans="2:82" ht="18.600000000000001" customHeight="1">
      <c r="B42" s="27"/>
      <c r="C42" s="130"/>
      <c r="D42" s="131"/>
      <c r="E42" s="131"/>
      <c r="F42" s="131"/>
      <c r="G42" s="131"/>
      <c r="H42" s="132"/>
      <c r="I42" s="126"/>
      <c r="J42" s="126"/>
      <c r="K42" s="126"/>
      <c r="L42" s="126"/>
      <c r="M42" s="126"/>
      <c r="N42" s="126"/>
      <c r="O42" s="126"/>
      <c r="P42" s="126"/>
      <c r="Q42" s="126"/>
      <c r="R42" s="126"/>
      <c r="S42" s="126"/>
      <c r="T42" s="126"/>
      <c r="U42" s="126"/>
      <c r="V42" s="126"/>
      <c r="W42" s="127"/>
      <c r="X42" s="128"/>
      <c r="Y42" s="128"/>
      <c r="Z42" s="128"/>
      <c r="AA42" s="128"/>
      <c r="AB42" s="128"/>
      <c r="AC42" s="128"/>
      <c r="AD42" s="128"/>
      <c r="AE42" s="128"/>
      <c r="AF42" s="128"/>
      <c r="AG42" s="128"/>
      <c r="AH42" s="128"/>
      <c r="AI42" s="128"/>
      <c r="AJ42" s="129"/>
      <c r="AK42" s="116"/>
      <c r="AL42" s="116"/>
      <c r="AM42" s="116"/>
      <c r="AN42" s="116"/>
      <c r="AO42" s="116"/>
      <c r="AP42" s="116"/>
      <c r="AQ42" s="116"/>
      <c r="AR42" s="117"/>
      <c r="AS42" s="118"/>
      <c r="AT42" s="119"/>
      <c r="AU42" s="120"/>
      <c r="AV42" s="121"/>
      <c r="AW42" s="121"/>
      <c r="AX42" s="121"/>
      <c r="AY42" s="121"/>
      <c r="AZ42" s="121"/>
      <c r="BA42" s="121"/>
      <c r="BB42" s="122"/>
      <c r="BC42" s="123"/>
      <c r="BD42" s="123"/>
      <c r="BE42" s="103"/>
      <c r="BF42" s="104"/>
      <c r="BG42" s="104"/>
      <c r="BH42" s="104"/>
      <c r="BI42" s="104"/>
      <c r="BJ42" s="124"/>
      <c r="BK42" s="125" t="str">
        <f t="shared" si="7"/>
        <v xml:space="preserve"> </v>
      </c>
      <c r="BL42" s="125"/>
      <c r="BM42" s="125"/>
      <c r="BN42" s="125"/>
      <c r="BO42" s="125"/>
      <c r="BP42" s="125"/>
      <c r="BQ42" s="24"/>
      <c r="BR42" s="103"/>
      <c r="BS42" s="104"/>
      <c r="BT42" s="104"/>
      <c r="BU42" s="104"/>
      <c r="BV42" s="104"/>
      <c r="BW42" s="105"/>
      <c r="BY42" s="17">
        <f t="shared" si="8"/>
        <v>0</v>
      </c>
      <c r="BZ42" s="18">
        <f t="shared" si="9"/>
        <v>1</v>
      </c>
      <c r="CA42" s="3">
        <f t="shared" si="10"/>
        <v>1</v>
      </c>
      <c r="CB42" s="43">
        <f t="shared" si="11"/>
        <v>0</v>
      </c>
      <c r="CC42" s="42">
        <f t="shared" si="12"/>
        <v>0</v>
      </c>
      <c r="CD42" s="48">
        <f t="shared" si="13"/>
        <v>0</v>
      </c>
    </row>
    <row r="43" spans="2:82" ht="18.600000000000001" customHeight="1">
      <c r="B43" s="27"/>
      <c r="C43" s="130"/>
      <c r="D43" s="131"/>
      <c r="E43" s="131"/>
      <c r="F43" s="131"/>
      <c r="G43" s="131"/>
      <c r="H43" s="132"/>
      <c r="I43" s="126"/>
      <c r="J43" s="126"/>
      <c r="K43" s="126"/>
      <c r="L43" s="126"/>
      <c r="M43" s="126"/>
      <c r="N43" s="126"/>
      <c r="O43" s="126"/>
      <c r="P43" s="126"/>
      <c r="Q43" s="126"/>
      <c r="R43" s="126"/>
      <c r="S43" s="126"/>
      <c r="T43" s="126"/>
      <c r="U43" s="126"/>
      <c r="V43" s="126"/>
      <c r="W43" s="127"/>
      <c r="X43" s="128"/>
      <c r="Y43" s="128"/>
      <c r="Z43" s="128"/>
      <c r="AA43" s="128"/>
      <c r="AB43" s="128"/>
      <c r="AC43" s="128"/>
      <c r="AD43" s="128"/>
      <c r="AE43" s="128"/>
      <c r="AF43" s="128"/>
      <c r="AG43" s="128"/>
      <c r="AH43" s="128"/>
      <c r="AI43" s="128"/>
      <c r="AJ43" s="129"/>
      <c r="AK43" s="116"/>
      <c r="AL43" s="116"/>
      <c r="AM43" s="116"/>
      <c r="AN43" s="116"/>
      <c r="AO43" s="116"/>
      <c r="AP43" s="116"/>
      <c r="AQ43" s="116"/>
      <c r="AR43" s="117"/>
      <c r="AS43" s="118"/>
      <c r="AT43" s="119"/>
      <c r="AU43" s="120"/>
      <c r="AV43" s="121"/>
      <c r="AW43" s="121"/>
      <c r="AX43" s="121"/>
      <c r="AY43" s="121"/>
      <c r="AZ43" s="121"/>
      <c r="BA43" s="121"/>
      <c r="BB43" s="122"/>
      <c r="BC43" s="123"/>
      <c r="BD43" s="123"/>
      <c r="BE43" s="103"/>
      <c r="BF43" s="104"/>
      <c r="BG43" s="104"/>
      <c r="BH43" s="104"/>
      <c r="BI43" s="104"/>
      <c r="BJ43" s="124"/>
      <c r="BK43" s="125" t="str">
        <f t="shared" si="7"/>
        <v xml:space="preserve"> </v>
      </c>
      <c r="BL43" s="125"/>
      <c r="BM43" s="125"/>
      <c r="BN43" s="125"/>
      <c r="BO43" s="125"/>
      <c r="BP43" s="125"/>
      <c r="BQ43" s="24"/>
      <c r="BR43" s="103"/>
      <c r="BS43" s="104"/>
      <c r="BT43" s="104"/>
      <c r="BU43" s="104"/>
      <c r="BV43" s="104"/>
      <c r="BW43" s="105"/>
      <c r="BY43" s="17">
        <f t="shared" si="8"/>
        <v>0</v>
      </c>
      <c r="BZ43" s="18">
        <f t="shared" si="9"/>
        <v>1</v>
      </c>
      <c r="CA43" s="3">
        <f t="shared" si="10"/>
        <v>1</v>
      </c>
      <c r="CB43" s="43">
        <f t="shared" si="11"/>
        <v>0</v>
      </c>
      <c r="CC43" s="42">
        <f t="shared" si="12"/>
        <v>0</v>
      </c>
      <c r="CD43" s="48">
        <f t="shared" si="13"/>
        <v>0</v>
      </c>
    </row>
    <row r="44" spans="2:82" ht="18.600000000000001" customHeight="1">
      <c r="B44" s="27"/>
      <c r="C44" s="130"/>
      <c r="D44" s="131"/>
      <c r="E44" s="131"/>
      <c r="F44" s="131"/>
      <c r="G44" s="131"/>
      <c r="H44" s="132"/>
      <c r="I44" s="126"/>
      <c r="J44" s="126"/>
      <c r="K44" s="126"/>
      <c r="L44" s="126"/>
      <c r="M44" s="126"/>
      <c r="N44" s="126"/>
      <c r="O44" s="126"/>
      <c r="P44" s="126"/>
      <c r="Q44" s="126"/>
      <c r="R44" s="126"/>
      <c r="S44" s="126"/>
      <c r="T44" s="126"/>
      <c r="U44" s="126"/>
      <c r="V44" s="126"/>
      <c r="W44" s="127"/>
      <c r="X44" s="128"/>
      <c r="Y44" s="128"/>
      <c r="Z44" s="128"/>
      <c r="AA44" s="128"/>
      <c r="AB44" s="128"/>
      <c r="AC44" s="128"/>
      <c r="AD44" s="128"/>
      <c r="AE44" s="128"/>
      <c r="AF44" s="128"/>
      <c r="AG44" s="128"/>
      <c r="AH44" s="128"/>
      <c r="AI44" s="128"/>
      <c r="AJ44" s="129"/>
      <c r="AK44" s="116"/>
      <c r="AL44" s="116"/>
      <c r="AM44" s="116"/>
      <c r="AN44" s="116"/>
      <c r="AO44" s="116"/>
      <c r="AP44" s="116"/>
      <c r="AQ44" s="116"/>
      <c r="AR44" s="117"/>
      <c r="AS44" s="118"/>
      <c r="AT44" s="119"/>
      <c r="AU44" s="120"/>
      <c r="AV44" s="121"/>
      <c r="AW44" s="121"/>
      <c r="AX44" s="121"/>
      <c r="AY44" s="121"/>
      <c r="AZ44" s="121"/>
      <c r="BA44" s="121"/>
      <c r="BB44" s="122"/>
      <c r="BC44" s="123"/>
      <c r="BD44" s="123"/>
      <c r="BE44" s="103"/>
      <c r="BF44" s="104"/>
      <c r="BG44" s="104"/>
      <c r="BH44" s="104"/>
      <c r="BI44" s="104"/>
      <c r="BJ44" s="124"/>
      <c r="BK44" s="125" t="str">
        <f t="shared" si="7"/>
        <v xml:space="preserve"> </v>
      </c>
      <c r="BL44" s="125"/>
      <c r="BM44" s="125"/>
      <c r="BN44" s="125"/>
      <c r="BO44" s="125"/>
      <c r="BP44" s="125"/>
      <c r="BQ44" s="24"/>
      <c r="BR44" s="103"/>
      <c r="BS44" s="104"/>
      <c r="BT44" s="104"/>
      <c r="BU44" s="104"/>
      <c r="BV44" s="104"/>
      <c r="BW44" s="105"/>
      <c r="BY44" s="17">
        <f t="shared" si="8"/>
        <v>0</v>
      </c>
      <c r="BZ44" s="18">
        <f t="shared" si="9"/>
        <v>1</v>
      </c>
      <c r="CA44" s="3">
        <f t="shared" si="10"/>
        <v>1</v>
      </c>
      <c r="CB44" s="43">
        <f t="shared" si="11"/>
        <v>0</v>
      </c>
      <c r="CC44" s="42">
        <f t="shared" si="12"/>
        <v>0</v>
      </c>
      <c r="CD44" s="48">
        <f t="shared" si="13"/>
        <v>0</v>
      </c>
    </row>
    <row r="45" spans="2:82" ht="18.600000000000001" customHeight="1">
      <c r="B45" s="26"/>
      <c r="C45" s="130"/>
      <c r="D45" s="131"/>
      <c r="E45" s="131"/>
      <c r="F45" s="131"/>
      <c r="G45" s="131"/>
      <c r="H45" s="132"/>
      <c r="I45" s="126"/>
      <c r="J45" s="126"/>
      <c r="K45" s="126"/>
      <c r="L45" s="126"/>
      <c r="M45" s="126"/>
      <c r="N45" s="126"/>
      <c r="O45" s="126"/>
      <c r="P45" s="126"/>
      <c r="Q45" s="126"/>
      <c r="R45" s="126"/>
      <c r="S45" s="126"/>
      <c r="T45" s="126"/>
      <c r="U45" s="126"/>
      <c r="V45" s="126"/>
      <c r="W45" s="127"/>
      <c r="X45" s="128"/>
      <c r="Y45" s="128"/>
      <c r="Z45" s="128"/>
      <c r="AA45" s="128"/>
      <c r="AB45" s="128"/>
      <c r="AC45" s="128"/>
      <c r="AD45" s="128"/>
      <c r="AE45" s="128"/>
      <c r="AF45" s="128"/>
      <c r="AG45" s="128"/>
      <c r="AH45" s="128"/>
      <c r="AI45" s="128"/>
      <c r="AJ45" s="129"/>
      <c r="AK45" s="116"/>
      <c r="AL45" s="116"/>
      <c r="AM45" s="116"/>
      <c r="AN45" s="116"/>
      <c r="AO45" s="116"/>
      <c r="AP45" s="116"/>
      <c r="AQ45" s="116"/>
      <c r="AR45" s="117"/>
      <c r="AS45" s="118"/>
      <c r="AT45" s="119"/>
      <c r="AU45" s="120"/>
      <c r="AV45" s="121"/>
      <c r="AW45" s="121"/>
      <c r="AX45" s="121"/>
      <c r="AY45" s="121"/>
      <c r="AZ45" s="121"/>
      <c r="BA45" s="121"/>
      <c r="BB45" s="122"/>
      <c r="BC45" s="123"/>
      <c r="BD45" s="123"/>
      <c r="BE45" s="103"/>
      <c r="BF45" s="104"/>
      <c r="BG45" s="104"/>
      <c r="BH45" s="104"/>
      <c r="BI45" s="104"/>
      <c r="BJ45" s="124"/>
      <c r="BK45" s="125" t="str">
        <f t="shared" si="7"/>
        <v xml:space="preserve"> </v>
      </c>
      <c r="BL45" s="125"/>
      <c r="BM45" s="125"/>
      <c r="BN45" s="125"/>
      <c r="BO45" s="125"/>
      <c r="BP45" s="125"/>
      <c r="BQ45" s="24"/>
      <c r="BR45" s="103"/>
      <c r="BS45" s="104"/>
      <c r="BT45" s="104"/>
      <c r="BU45" s="104"/>
      <c r="BV45" s="104"/>
      <c r="BW45" s="105"/>
      <c r="BY45" s="17">
        <f t="shared" si="8"/>
        <v>0</v>
      </c>
      <c r="BZ45" s="18">
        <f t="shared" si="9"/>
        <v>1</v>
      </c>
      <c r="CA45" s="3">
        <f t="shared" si="10"/>
        <v>1</v>
      </c>
      <c r="CB45" s="43">
        <f t="shared" si="11"/>
        <v>0</v>
      </c>
      <c r="CC45" s="42">
        <f t="shared" si="12"/>
        <v>0</v>
      </c>
      <c r="CD45" s="48">
        <f t="shared" si="13"/>
        <v>0</v>
      </c>
    </row>
    <row r="46" spans="2:82" ht="18.600000000000001" customHeight="1">
      <c r="B46" s="27"/>
      <c r="C46" s="130"/>
      <c r="D46" s="131"/>
      <c r="E46" s="131"/>
      <c r="F46" s="131"/>
      <c r="G46" s="131"/>
      <c r="H46" s="132"/>
      <c r="I46" s="126"/>
      <c r="J46" s="126"/>
      <c r="K46" s="126"/>
      <c r="L46" s="126"/>
      <c r="M46" s="126"/>
      <c r="N46" s="126"/>
      <c r="O46" s="126"/>
      <c r="P46" s="126"/>
      <c r="Q46" s="126"/>
      <c r="R46" s="126"/>
      <c r="S46" s="126"/>
      <c r="T46" s="126"/>
      <c r="U46" s="126"/>
      <c r="V46" s="126"/>
      <c r="W46" s="127"/>
      <c r="X46" s="128"/>
      <c r="Y46" s="128"/>
      <c r="Z46" s="128"/>
      <c r="AA46" s="128"/>
      <c r="AB46" s="128"/>
      <c r="AC46" s="128"/>
      <c r="AD46" s="128"/>
      <c r="AE46" s="128"/>
      <c r="AF46" s="128"/>
      <c r="AG46" s="128"/>
      <c r="AH46" s="128"/>
      <c r="AI46" s="128"/>
      <c r="AJ46" s="129"/>
      <c r="AK46" s="116"/>
      <c r="AL46" s="116"/>
      <c r="AM46" s="116"/>
      <c r="AN46" s="116"/>
      <c r="AO46" s="116"/>
      <c r="AP46" s="116"/>
      <c r="AQ46" s="116"/>
      <c r="AR46" s="117"/>
      <c r="AS46" s="118"/>
      <c r="AT46" s="119"/>
      <c r="AU46" s="120"/>
      <c r="AV46" s="121"/>
      <c r="AW46" s="121"/>
      <c r="AX46" s="121"/>
      <c r="AY46" s="121"/>
      <c r="AZ46" s="121"/>
      <c r="BA46" s="121"/>
      <c r="BB46" s="122"/>
      <c r="BC46" s="123"/>
      <c r="BD46" s="123"/>
      <c r="BE46" s="103"/>
      <c r="BF46" s="104"/>
      <c r="BG46" s="104"/>
      <c r="BH46" s="104"/>
      <c r="BI46" s="104"/>
      <c r="BJ46" s="124"/>
      <c r="BK46" s="125" t="str">
        <f t="shared" si="7"/>
        <v xml:space="preserve"> </v>
      </c>
      <c r="BL46" s="125"/>
      <c r="BM46" s="125"/>
      <c r="BN46" s="125"/>
      <c r="BO46" s="125"/>
      <c r="BP46" s="125"/>
      <c r="BQ46" s="24"/>
      <c r="BR46" s="103"/>
      <c r="BS46" s="104"/>
      <c r="BT46" s="104"/>
      <c r="BU46" s="104"/>
      <c r="BV46" s="104"/>
      <c r="BW46" s="105"/>
      <c r="BY46" s="17">
        <f t="shared" si="8"/>
        <v>0</v>
      </c>
      <c r="BZ46" s="18">
        <f t="shared" si="9"/>
        <v>1</v>
      </c>
      <c r="CA46" s="3">
        <f t="shared" si="10"/>
        <v>1</v>
      </c>
      <c r="CB46" s="43">
        <f t="shared" si="11"/>
        <v>0</v>
      </c>
      <c r="CC46" s="42">
        <f t="shared" si="12"/>
        <v>0</v>
      </c>
      <c r="CD46" s="48">
        <f t="shared" si="13"/>
        <v>0</v>
      </c>
    </row>
    <row r="47" spans="2:82" ht="18.600000000000001" customHeight="1">
      <c r="B47" s="27"/>
      <c r="C47" s="130"/>
      <c r="D47" s="131"/>
      <c r="E47" s="131"/>
      <c r="F47" s="131"/>
      <c r="G47" s="131"/>
      <c r="H47" s="132"/>
      <c r="I47" s="126"/>
      <c r="J47" s="126"/>
      <c r="K47" s="126"/>
      <c r="L47" s="126"/>
      <c r="M47" s="126"/>
      <c r="N47" s="126"/>
      <c r="O47" s="126"/>
      <c r="P47" s="126"/>
      <c r="Q47" s="126"/>
      <c r="R47" s="126"/>
      <c r="S47" s="126"/>
      <c r="T47" s="126"/>
      <c r="U47" s="126"/>
      <c r="V47" s="126"/>
      <c r="W47" s="127"/>
      <c r="X47" s="128"/>
      <c r="Y47" s="128"/>
      <c r="Z47" s="128"/>
      <c r="AA47" s="128"/>
      <c r="AB47" s="128"/>
      <c r="AC47" s="128"/>
      <c r="AD47" s="128"/>
      <c r="AE47" s="128"/>
      <c r="AF47" s="128"/>
      <c r="AG47" s="128"/>
      <c r="AH47" s="128"/>
      <c r="AI47" s="128"/>
      <c r="AJ47" s="129"/>
      <c r="AK47" s="116"/>
      <c r="AL47" s="116"/>
      <c r="AM47" s="116"/>
      <c r="AN47" s="116"/>
      <c r="AO47" s="116"/>
      <c r="AP47" s="116"/>
      <c r="AQ47" s="116"/>
      <c r="AR47" s="117"/>
      <c r="AS47" s="118"/>
      <c r="AT47" s="119"/>
      <c r="AU47" s="120"/>
      <c r="AV47" s="121"/>
      <c r="AW47" s="121"/>
      <c r="AX47" s="121"/>
      <c r="AY47" s="121"/>
      <c r="AZ47" s="121"/>
      <c r="BA47" s="121"/>
      <c r="BB47" s="122"/>
      <c r="BC47" s="123"/>
      <c r="BD47" s="123"/>
      <c r="BE47" s="103"/>
      <c r="BF47" s="104"/>
      <c r="BG47" s="104"/>
      <c r="BH47" s="104"/>
      <c r="BI47" s="104"/>
      <c r="BJ47" s="124"/>
      <c r="BK47" s="125" t="str">
        <f t="shared" si="7"/>
        <v xml:space="preserve"> </v>
      </c>
      <c r="BL47" s="125"/>
      <c r="BM47" s="125"/>
      <c r="BN47" s="125"/>
      <c r="BO47" s="125"/>
      <c r="BP47" s="125"/>
      <c r="BQ47" s="24"/>
      <c r="BR47" s="103"/>
      <c r="BS47" s="104"/>
      <c r="BT47" s="104"/>
      <c r="BU47" s="104"/>
      <c r="BV47" s="104"/>
      <c r="BW47" s="105"/>
      <c r="BY47" s="17">
        <f t="shared" si="8"/>
        <v>0</v>
      </c>
      <c r="BZ47" s="18">
        <f t="shared" si="9"/>
        <v>1</v>
      </c>
      <c r="CA47" s="3">
        <f t="shared" si="10"/>
        <v>1</v>
      </c>
      <c r="CB47" s="43">
        <f t="shared" si="11"/>
        <v>0</v>
      </c>
      <c r="CC47" s="42">
        <f t="shared" si="12"/>
        <v>0</v>
      </c>
      <c r="CD47" s="48">
        <f t="shared" si="13"/>
        <v>0</v>
      </c>
    </row>
    <row r="48" spans="2:82" ht="18.600000000000001" customHeight="1">
      <c r="B48" s="27"/>
      <c r="C48" s="130"/>
      <c r="D48" s="131"/>
      <c r="E48" s="131"/>
      <c r="F48" s="131"/>
      <c r="G48" s="131"/>
      <c r="H48" s="132"/>
      <c r="I48" s="126"/>
      <c r="J48" s="126"/>
      <c r="K48" s="126"/>
      <c r="L48" s="126"/>
      <c r="M48" s="126"/>
      <c r="N48" s="126"/>
      <c r="O48" s="126"/>
      <c r="P48" s="126"/>
      <c r="Q48" s="126"/>
      <c r="R48" s="126"/>
      <c r="S48" s="126"/>
      <c r="T48" s="126"/>
      <c r="U48" s="126"/>
      <c r="V48" s="126"/>
      <c r="W48" s="127"/>
      <c r="X48" s="128"/>
      <c r="Y48" s="128"/>
      <c r="Z48" s="128"/>
      <c r="AA48" s="128"/>
      <c r="AB48" s="128"/>
      <c r="AC48" s="128"/>
      <c r="AD48" s="128"/>
      <c r="AE48" s="128"/>
      <c r="AF48" s="128"/>
      <c r="AG48" s="128"/>
      <c r="AH48" s="128"/>
      <c r="AI48" s="128"/>
      <c r="AJ48" s="129"/>
      <c r="AK48" s="116"/>
      <c r="AL48" s="116"/>
      <c r="AM48" s="116"/>
      <c r="AN48" s="116"/>
      <c r="AO48" s="116"/>
      <c r="AP48" s="116"/>
      <c r="AQ48" s="116"/>
      <c r="AR48" s="117"/>
      <c r="AS48" s="118"/>
      <c r="AT48" s="119"/>
      <c r="AU48" s="120"/>
      <c r="AV48" s="121"/>
      <c r="AW48" s="121"/>
      <c r="AX48" s="121"/>
      <c r="AY48" s="121"/>
      <c r="AZ48" s="121"/>
      <c r="BA48" s="121"/>
      <c r="BB48" s="122"/>
      <c r="BC48" s="123"/>
      <c r="BD48" s="123"/>
      <c r="BE48" s="103"/>
      <c r="BF48" s="104"/>
      <c r="BG48" s="104"/>
      <c r="BH48" s="104"/>
      <c r="BI48" s="104"/>
      <c r="BJ48" s="124"/>
      <c r="BK48" s="125" t="str">
        <f t="shared" si="7"/>
        <v xml:space="preserve"> </v>
      </c>
      <c r="BL48" s="125"/>
      <c r="BM48" s="125"/>
      <c r="BN48" s="125"/>
      <c r="BO48" s="125"/>
      <c r="BP48" s="125"/>
      <c r="BQ48" s="24"/>
      <c r="BR48" s="103"/>
      <c r="BS48" s="104"/>
      <c r="BT48" s="104"/>
      <c r="BU48" s="104"/>
      <c r="BV48" s="104"/>
      <c r="BW48" s="105"/>
      <c r="BY48" s="17">
        <f t="shared" si="8"/>
        <v>0</v>
      </c>
      <c r="BZ48" s="18">
        <f t="shared" si="9"/>
        <v>1</v>
      </c>
      <c r="CA48" s="3">
        <f t="shared" si="10"/>
        <v>1</v>
      </c>
      <c r="CB48" s="43">
        <f t="shared" si="11"/>
        <v>0</v>
      </c>
      <c r="CC48" s="42">
        <f t="shared" si="12"/>
        <v>0</v>
      </c>
      <c r="CD48" s="48">
        <f t="shared" si="13"/>
        <v>0</v>
      </c>
    </row>
    <row r="49" spans="2:82" ht="18.600000000000001" customHeight="1">
      <c r="B49" s="27"/>
      <c r="C49" s="130"/>
      <c r="D49" s="131"/>
      <c r="E49" s="131"/>
      <c r="F49" s="131"/>
      <c r="G49" s="131"/>
      <c r="H49" s="132"/>
      <c r="I49" s="126"/>
      <c r="J49" s="126"/>
      <c r="K49" s="126"/>
      <c r="L49" s="126"/>
      <c r="M49" s="126"/>
      <c r="N49" s="126"/>
      <c r="O49" s="126"/>
      <c r="P49" s="126"/>
      <c r="Q49" s="126"/>
      <c r="R49" s="126"/>
      <c r="S49" s="126"/>
      <c r="T49" s="126"/>
      <c r="U49" s="126"/>
      <c r="V49" s="126"/>
      <c r="W49" s="127"/>
      <c r="X49" s="128"/>
      <c r="Y49" s="128"/>
      <c r="Z49" s="128"/>
      <c r="AA49" s="128"/>
      <c r="AB49" s="128"/>
      <c r="AC49" s="128"/>
      <c r="AD49" s="128"/>
      <c r="AE49" s="128"/>
      <c r="AF49" s="128"/>
      <c r="AG49" s="128"/>
      <c r="AH49" s="128"/>
      <c r="AI49" s="128"/>
      <c r="AJ49" s="129"/>
      <c r="AK49" s="116"/>
      <c r="AL49" s="116"/>
      <c r="AM49" s="116"/>
      <c r="AN49" s="116"/>
      <c r="AO49" s="116"/>
      <c r="AP49" s="116"/>
      <c r="AQ49" s="116"/>
      <c r="AR49" s="117"/>
      <c r="AS49" s="118"/>
      <c r="AT49" s="119"/>
      <c r="AU49" s="120"/>
      <c r="AV49" s="121"/>
      <c r="AW49" s="121"/>
      <c r="AX49" s="121"/>
      <c r="AY49" s="121"/>
      <c r="AZ49" s="121"/>
      <c r="BA49" s="121"/>
      <c r="BB49" s="122"/>
      <c r="BC49" s="123"/>
      <c r="BD49" s="123"/>
      <c r="BE49" s="103"/>
      <c r="BF49" s="104"/>
      <c r="BG49" s="104"/>
      <c r="BH49" s="104"/>
      <c r="BI49" s="104"/>
      <c r="BJ49" s="124"/>
      <c r="BK49" s="125" t="str">
        <f t="shared" si="7"/>
        <v xml:space="preserve"> </v>
      </c>
      <c r="BL49" s="125"/>
      <c r="BM49" s="125"/>
      <c r="BN49" s="125"/>
      <c r="BO49" s="125"/>
      <c r="BP49" s="125"/>
      <c r="BQ49" s="24"/>
      <c r="BR49" s="103"/>
      <c r="BS49" s="104"/>
      <c r="BT49" s="104"/>
      <c r="BU49" s="104"/>
      <c r="BV49" s="104"/>
      <c r="BW49" s="105"/>
      <c r="BY49" s="17">
        <f t="shared" si="8"/>
        <v>0</v>
      </c>
      <c r="BZ49" s="18">
        <f t="shared" si="9"/>
        <v>1</v>
      </c>
      <c r="CA49" s="3">
        <f t="shared" si="10"/>
        <v>1</v>
      </c>
      <c r="CB49" s="43">
        <f t="shared" si="11"/>
        <v>0</v>
      </c>
      <c r="CC49" s="42">
        <f t="shared" si="12"/>
        <v>0</v>
      </c>
      <c r="CD49" s="48">
        <f t="shared" si="13"/>
        <v>0</v>
      </c>
    </row>
    <row r="50" spans="2:82" ht="18.600000000000001" customHeight="1">
      <c r="B50" s="27"/>
      <c r="C50" s="130"/>
      <c r="D50" s="131"/>
      <c r="E50" s="131"/>
      <c r="F50" s="131"/>
      <c r="G50" s="131"/>
      <c r="H50" s="132"/>
      <c r="I50" s="126"/>
      <c r="J50" s="126"/>
      <c r="K50" s="126"/>
      <c r="L50" s="126"/>
      <c r="M50" s="126"/>
      <c r="N50" s="126"/>
      <c r="O50" s="126"/>
      <c r="P50" s="126"/>
      <c r="Q50" s="126"/>
      <c r="R50" s="126"/>
      <c r="S50" s="126"/>
      <c r="T50" s="126"/>
      <c r="U50" s="126"/>
      <c r="V50" s="126"/>
      <c r="W50" s="127"/>
      <c r="X50" s="128"/>
      <c r="Y50" s="128"/>
      <c r="Z50" s="128"/>
      <c r="AA50" s="128"/>
      <c r="AB50" s="128"/>
      <c r="AC50" s="128"/>
      <c r="AD50" s="128"/>
      <c r="AE50" s="128"/>
      <c r="AF50" s="128"/>
      <c r="AG50" s="128"/>
      <c r="AH50" s="128"/>
      <c r="AI50" s="128"/>
      <c r="AJ50" s="129"/>
      <c r="AK50" s="116"/>
      <c r="AL50" s="116"/>
      <c r="AM50" s="116"/>
      <c r="AN50" s="116"/>
      <c r="AO50" s="116"/>
      <c r="AP50" s="116"/>
      <c r="AQ50" s="116"/>
      <c r="AR50" s="117"/>
      <c r="AS50" s="118"/>
      <c r="AT50" s="119"/>
      <c r="AU50" s="120"/>
      <c r="AV50" s="121"/>
      <c r="AW50" s="121"/>
      <c r="AX50" s="121"/>
      <c r="AY50" s="121"/>
      <c r="AZ50" s="121"/>
      <c r="BA50" s="121"/>
      <c r="BB50" s="122"/>
      <c r="BC50" s="123"/>
      <c r="BD50" s="123"/>
      <c r="BE50" s="103"/>
      <c r="BF50" s="104"/>
      <c r="BG50" s="104"/>
      <c r="BH50" s="104"/>
      <c r="BI50" s="104"/>
      <c r="BJ50" s="124"/>
      <c r="BK50" s="125" t="str">
        <f t="shared" si="7"/>
        <v xml:space="preserve"> </v>
      </c>
      <c r="BL50" s="125"/>
      <c r="BM50" s="125"/>
      <c r="BN50" s="125"/>
      <c r="BO50" s="125"/>
      <c r="BP50" s="125"/>
      <c r="BQ50" s="24"/>
      <c r="BR50" s="103"/>
      <c r="BS50" s="104"/>
      <c r="BT50" s="104"/>
      <c r="BU50" s="104"/>
      <c r="BV50" s="104"/>
      <c r="BW50" s="105"/>
      <c r="BY50" s="17">
        <f t="shared" si="8"/>
        <v>0</v>
      </c>
      <c r="BZ50" s="18">
        <f t="shared" si="9"/>
        <v>1</v>
      </c>
      <c r="CA50" s="3">
        <f t="shared" si="10"/>
        <v>1</v>
      </c>
      <c r="CB50" s="43">
        <f t="shared" si="11"/>
        <v>0</v>
      </c>
      <c r="CC50" s="42">
        <f t="shared" si="12"/>
        <v>0</v>
      </c>
      <c r="CD50" s="48">
        <f t="shared" si="13"/>
        <v>0</v>
      </c>
    </row>
    <row r="51" spans="2:82" ht="18.600000000000001" customHeight="1">
      <c r="B51" s="26"/>
      <c r="C51" s="130"/>
      <c r="D51" s="131"/>
      <c r="E51" s="131"/>
      <c r="F51" s="131"/>
      <c r="G51" s="131"/>
      <c r="H51" s="132"/>
      <c r="I51" s="126"/>
      <c r="J51" s="126"/>
      <c r="K51" s="126"/>
      <c r="L51" s="126"/>
      <c r="M51" s="126"/>
      <c r="N51" s="126"/>
      <c r="O51" s="126"/>
      <c r="P51" s="126"/>
      <c r="Q51" s="126"/>
      <c r="R51" s="126"/>
      <c r="S51" s="126"/>
      <c r="T51" s="126"/>
      <c r="U51" s="126"/>
      <c r="V51" s="126"/>
      <c r="W51" s="127"/>
      <c r="X51" s="128"/>
      <c r="Y51" s="128"/>
      <c r="Z51" s="128"/>
      <c r="AA51" s="128"/>
      <c r="AB51" s="128"/>
      <c r="AC51" s="128"/>
      <c r="AD51" s="128"/>
      <c r="AE51" s="128"/>
      <c r="AF51" s="128"/>
      <c r="AG51" s="128"/>
      <c r="AH51" s="128"/>
      <c r="AI51" s="128"/>
      <c r="AJ51" s="129"/>
      <c r="AK51" s="116"/>
      <c r="AL51" s="116"/>
      <c r="AM51" s="116"/>
      <c r="AN51" s="116"/>
      <c r="AO51" s="116"/>
      <c r="AP51" s="116"/>
      <c r="AQ51" s="116"/>
      <c r="AR51" s="117"/>
      <c r="AS51" s="118"/>
      <c r="AT51" s="119"/>
      <c r="AU51" s="120"/>
      <c r="AV51" s="121"/>
      <c r="AW51" s="121"/>
      <c r="AX51" s="121"/>
      <c r="AY51" s="121"/>
      <c r="AZ51" s="121"/>
      <c r="BA51" s="121"/>
      <c r="BB51" s="122"/>
      <c r="BC51" s="123"/>
      <c r="BD51" s="123"/>
      <c r="BE51" s="103"/>
      <c r="BF51" s="104"/>
      <c r="BG51" s="104"/>
      <c r="BH51" s="104"/>
      <c r="BI51" s="104"/>
      <c r="BJ51" s="124"/>
      <c r="BK51" s="125" t="str">
        <f t="shared" si="7"/>
        <v xml:space="preserve"> </v>
      </c>
      <c r="BL51" s="125"/>
      <c r="BM51" s="125"/>
      <c r="BN51" s="125"/>
      <c r="BO51" s="125"/>
      <c r="BP51" s="125"/>
      <c r="BQ51" s="24"/>
      <c r="BR51" s="103"/>
      <c r="BS51" s="104"/>
      <c r="BT51" s="104"/>
      <c r="BU51" s="104"/>
      <c r="BV51" s="104"/>
      <c r="BW51" s="105"/>
      <c r="BY51" s="17">
        <f t="shared" si="8"/>
        <v>0</v>
      </c>
      <c r="BZ51" s="18">
        <f t="shared" si="9"/>
        <v>1</v>
      </c>
      <c r="CA51" s="3">
        <f t="shared" si="10"/>
        <v>1</v>
      </c>
      <c r="CB51" s="43">
        <f t="shared" si="11"/>
        <v>0</v>
      </c>
      <c r="CC51" s="42">
        <f t="shared" si="12"/>
        <v>0</v>
      </c>
      <c r="CD51" s="48">
        <f t="shared" si="13"/>
        <v>0</v>
      </c>
    </row>
    <row r="52" spans="2:82" ht="18.600000000000001" customHeight="1">
      <c r="B52" s="27"/>
      <c r="C52" s="130"/>
      <c r="D52" s="131"/>
      <c r="E52" s="131"/>
      <c r="F52" s="131"/>
      <c r="G52" s="131"/>
      <c r="H52" s="132"/>
      <c r="I52" s="126"/>
      <c r="J52" s="126"/>
      <c r="K52" s="126"/>
      <c r="L52" s="126"/>
      <c r="M52" s="126"/>
      <c r="N52" s="126"/>
      <c r="O52" s="126"/>
      <c r="P52" s="126"/>
      <c r="Q52" s="126"/>
      <c r="R52" s="126"/>
      <c r="S52" s="126"/>
      <c r="T52" s="126"/>
      <c r="U52" s="126"/>
      <c r="V52" s="126"/>
      <c r="W52" s="127"/>
      <c r="X52" s="128"/>
      <c r="Y52" s="128"/>
      <c r="Z52" s="128"/>
      <c r="AA52" s="128"/>
      <c r="AB52" s="128"/>
      <c r="AC52" s="128"/>
      <c r="AD52" s="128"/>
      <c r="AE52" s="128"/>
      <c r="AF52" s="128"/>
      <c r="AG52" s="128"/>
      <c r="AH52" s="128"/>
      <c r="AI52" s="128"/>
      <c r="AJ52" s="129"/>
      <c r="AK52" s="116"/>
      <c r="AL52" s="116"/>
      <c r="AM52" s="116"/>
      <c r="AN52" s="116"/>
      <c r="AO52" s="116"/>
      <c r="AP52" s="116"/>
      <c r="AQ52" s="116"/>
      <c r="AR52" s="117"/>
      <c r="AS52" s="118"/>
      <c r="AT52" s="119"/>
      <c r="AU52" s="120"/>
      <c r="AV52" s="121"/>
      <c r="AW52" s="121"/>
      <c r="AX52" s="121"/>
      <c r="AY52" s="121"/>
      <c r="AZ52" s="121"/>
      <c r="BA52" s="121"/>
      <c r="BB52" s="122"/>
      <c r="BC52" s="123"/>
      <c r="BD52" s="123"/>
      <c r="BE52" s="103"/>
      <c r="BF52" s="104"/>
      <c r="BG52" s="104"/>
      <c r="BH52" s="104"/>
      <c r="BI52" s="104"/>
      <c r="BJ52" s="124"/>
      <c r="BK52" s="125" t="str">
        <f t="shared" si="7"/>
        <v xml:space="preserve"> </v>
      </c>
      <c r="BL52" s="125"/>
      <c r="BM52" s="125"/>
      <c r="BN52" s="125"/>
      <c r="BO52" s="125"/>
      <c r="BP52" s="125"/>
      <c r="BQ52" s="24"/>
      <c r="BR52" s="103"/>
      <c r="BS52" s="104"/>
      <c r="BT52" s="104"/>
      <c r="BU52" s="104"/>
      <c r="BV52" s="104"/>
      <c r="BW52" s="105"/>
      <c r="BY52" s="17">
        <f t="shared" si="8"/>
        <v>0</v>
      </c>
      <c r="BZ52" s="18">
        <f t="shared" si="9"/>
        <v>1</v>
      </c>
      <c r="CA52" s="3">
        <f t="shared" si="10"/>
        <v>1</v>
      </c>
      <c r="CB52" s="43">
        <f t="shared" si="11"/>
        <v>0</v>
      </c>
      <c r="CC52" s="42">
        <f t="shared" si="12"/>
        <v>0</v>
      </c>
      <c r="CD52" s="48">
        <f t="shared" si="13"/>
        <v>0</v>
      </c>
    </row>
    <row r="53" spans="2:82" ht="18.600000000000001" customHeight="1">
      <c r="B53" s="27"/>
      <c r="C53" s="130"/>
      <c r="D53" s="131"/>
      <c r="E53" s="131"/>
      <c r="F53" s="131"/>
      <c r="G53" s="131"/>
      <c r="H53" s="132"/>
      <c r="I53" s="126"/>
      <c r="J53" s="126"/>
      <c r="K53" s="126"/>
      <c r="L53" s="126"/>
      <c r="M53" s="126"/>
      <c r="N53" s="126"/>
      <c r="O53" s="126"/>
      <c r="P53" s="126"/>
      <c r="Q53" s="126"/>
      <c r="R53" s="126"/>
      <c r="S53" s="126"/>
      <c r="T53" s="126"/>
      <c r="U53" s="126"/>
      <c r="V53" s="126"/>
      <c r="W53" s="127"/>
      <c r="X53" s="128"/>
      <c r="Y53" s="128"/>
      <c r="Z53" s="128"/>
      <c r="AA53" s="128"/>
      <c r="AB53" s="128"/>
      <c r="AC53" s="128"/>
      <c r="AD53" s="128"/>
      <c r="AE53" s="128"/>
      <c r="AF53" s="128"/>
      <c r="AG53" s="128"/>
      <c r="AH53" s="128"/>
      <c r="AI53" s="128"/>
      <c r="AJ53" s="129"/>
      <c r="AK53" s="116"/>
      <c r="AL53" s="116"/>
      <c r="AM53" s="116"/>
      <c r="AN53" s="116"/>
      <c r="AO53" s="116"/>
      <c r="AP53" s="116"/>
      <c r="AQ53" s="116"/>
      <c r="AR53" s="117"/>
      <c r="AS53" s="118"/>
      <c r="AT53" s="119"/>
      <c r="AU53" s="120"/>
      <c r="AV53" s="121"/>
      <c r="AW53" s="121"/>
      <c r="AX53" s="121"/>
      <c r="AY53" s="121"/>
      <c r="AZ53" s="121"/>
      <c r="BA53" s="121"/>
      <c r="BB53" s="122"/>
      <c r="BC53" s="123"/>
      <c r="BD53" s="123"/>
      <c r="BE53" s="103"/>
      <c r="BF53" s="104"/>
      <c r="BG53" s="104"/>
      <c r="BH53" s="104"/>
      <c r="BI53" s="104"/>
      <c r="BJ53" s="124"/>
      <c r="BK53" s="125" t="str">
        <f t="shared" si="7"/>
        <v xml:space="preserve"> </v>
      </c>
      <c r="BL53" s="125"/>
      <c r="BM53" s="125"/>
      <c r="BN53" s="125"/>
      <c r="BO53" s="125"/>
      <c r="BP53" s="125"/>
      <c r="BQ53" s="24"/>
      <c r="BR53" s="103"/>
      <c r="BS53" s="104"/>
      <c r="BT53" s="104"/>
      <c r="BU53" s="104"/>
      <c r="BV53" s="104"/>
      <c r="BW53" s="105"/>
      <c r="BY53" s="17">
        <f t="shared" si="8"/>
        <v>0</v>
      </c>
      <c r="BZ53" s="18">
        <f t="shared" si="9"/>
        <v>1</v>
      </c>
      <c r="CA53" s="3">
        <f t="shared" si="10"/>
        <v>1</v>
      </c>
      <c r="CB53" s="43">
        <f t="shared" si="11"/>
        <v>0</v>
      </c>
      <c r="CC53" s="42">
        <f t="shared" si="12"/>
        <v>0</v>
      </c>
      <c r="CD53" s="48">
        <f t="shared" si="13"/>
        <v>0</v>
      </c>
    </row>
    <row r="54" spans="2:82" ht="18.600000000000001" customHeight="1">
      <c r="B54" s="27"/>
      <c r="C54" s="130"/>
      <c r="D54" s="131"/>
      <c r="E54" s="131"/>
      <c r="F54" s="131"/>
      <c r="G54" s="131"/>
      <c r="H54" s="132"/>
      <c r="I54" s="126"/>
      <c r="J54" s="126"/>
      <c r="K54" s="126"/>
      <c r="L54" s="126"/>
      <c r="M54" s="126"/>
      <c r="N54" s="126"/>
      <c r="O54" s="126"/>
      <c r="P54" s="126"/>
      <c r="Q54" s="126"/>
      <c r="R54" s="126"/>
      <c r="S54" s="126"/>
      <c r="T54" s="126"/>
      <c r="U54" s="126"/>
      <c r="V54" s="126"/>
      <c r="W54" s="127"/>
      <c r="X54" s="128"/>
      <c r="Y54" s="128"/>
      <c r="Z54" s="128"/>
      <c r="AA54" s="128"/>
      <c r="AB54" s="128"/>
      <c r="AC54" s="128"/>
      <c r="AD54" s="128"/>
      <c r="AE54" s="128"/>
      <c r="AF54" s="128"/>
      <c r="AG54" s="128"/>
      <c r="AH54" s="128"/>
      <c r="AI54" s="128"/>
      <c r="AJ54" s="129"/>
      <c r="AK54" s="116"/>
      <c r="AL54" s="116"/>
      <c r="AM54" s="116"/>
      <c r="AN54" s="116"/>
      <c r="AO54" s="116"/>
      <c r="AP54" s="116"/>
      <c r="AQ54" s="116"/>
      <c r="AR54" s="117"/>
      <c r="AS54" s="118"/>
      <c r="AT54" s="119"/>
      <c r="AU54" s="120"/>
      <c r="AV54" s="121"/>
      <c r="AW54" s="121"/>
      <c r="AX54" s="121"/>
      <c r="AY54" s="121"/>
      <c r="AZ54" s="121"/>
      <c r="BA54" s="121"/>
      <c r="BB54" s="122"/>
      <c r="BC54" s="123"/>
      <c r="BD54" s="123"/>
      <c r="BE54" s="103"/>
      <c r="BF54" s="104"/>
      <c r="BG54" s="104"/>
      <c r="BH54" s="104"/>
      <c r="BI54" s="104"/>
      <c r="BJ54" s="124"/>
      <c r="BK54" s="125" t="str">
        <f t="shared" si="7"/>
        <v xml:space="preserve"> </v>
      </c>
      <c r="BL54" s="125"/>
      <c r="BM54" s="125"/>
      <c r="BN54" s="125"/>
      <c r="BO54" s="125"/>
      <c r="BP54" s="125"/>
      <c r="BQ54" s="24"/>
      <c r="BR54" s="103"/>
      <c r="BS54" s="104"/>
      <c r="BT54" s="104"/>
      <c r="BU54" s="104"/>
      <c r="BV54" s="104"/>
      <c r="BW54" s="105"/>
      <c r="BY54" s="17">
        <f t="shared" si="8"/>
        <v>0</v>
      </c>
      <c r="BZ54" s="18">
        <f t="shared" si="9"/>
        <v>1</v>
      </c>
      <c r="CA54" s="3">
        <f t="shared" si="10"/>
        <v>1</v>
      </c>
      <c r="CB54" s="43">
        <f t="shared" si="11"/>
        <v>0</v>
      </c>
      <c r="CC54" s="42">
        <f t="shared" si="12"/>
        <v>0</v>
      </c>
      <c r="CD54" s="48">
        <f t="shared" si="13"/>
        <v>0</v>
      </c>
    </row>
    <row r="55" spans="2:82" ht="18.600000000000001" customHeight="1">
      <c r="B55" s="27"/>
      <c r="C55" s="130"/>
      <c r="D55" s="131"/>
      <c r="E55" s="131"/>
      <c r="F55" s="131"/>
      <c r="G55" s="131"/>
      <c r="H55" s="132"/>
      <c r="I55" s="126"/>
      <c r="J55" s="126"/>
      <c r="K55" s="126"/>
      <c r="L55" s="126"/>
      <c r="M55" s="126"/>
      <c r="N55" s="126"/>
      <c r="O55" s="126"/>
      <c r="P55" s="126"/>
      <c r="Q55" s="126"/>
      <c r="R55" s="126"/>
      <c r="S55" s="126"/>
      <c r="T55" s="126"/>
      <c r="U55" s="126"/>
      <c r="V55" s="126"/>
      <c r="W55" s="127"/>
      <c r="X55" s="128"/>
      <c r="Y55" s="128"/>
      <c r="Z55" s="128"/>
      <c r="AA55" s="128"/>
      <c r="AB55" s="128"/>
      <c r="AC55" s="128"/>
      <c r="AD55" s="128"/>
      <c r="AE55" s="128"/>
      <c r="AF55" s="128"/>
      <c r="AG55" s="128"/>
      <c r="AH55" s="128"/>
      <c r="AI55" s="128"/>
      <c r="AJ55" s="129"/>
      <c r="AK55" s="116"/>
      <c r="AL55" s="116"/>
      <c r="AM55" s="116"/>
      <c r="AN55" s="116"/>
      <c r="AO55" s="116"/>
      <c r="AP55" s="116"/>
      <c r="AQ55" s="116"/>
      <c r="AR55" s="117"/>
      <c r="AS55" s="118"/>
      <c r="AT55" s="119"/>
      <c r="AU55" s="120"/>
      <c r="AV55" s="121"/>
      <c r="AW55" s="121"/>
      <c r="AX55" s="121"/>
      <c r="AY55" s="121"/>
      <c r="AZ55" s="121"/>
      <c r="BA55" s="121"/>
      <c r="BB55" s="122"/>
      <c r="BC55" s="123"/>
      <c r="BD55" s="123"/>
      <c r="BE55" s="103"/>
      <c r="BF55" s="104"/>
      <c r="BG55" s="104"/>
      <c r="BH55" s="104"/>
      <c r="BI55" s="104"/>
      <c r="BJ55" s="124"/>
      <c r="BK55" s="125" t="str">
        <f t="shared" si="7"/>
        <v xml:space="preserve"> </v>
      </c>
      <c r="BL55" s="125"/>
      <c r="BM55" s="125"/>
      <c r="BN55" s="125"/>
      <c r="BO55" s="125"/>
      <c r="BP55" s="125"/>
      <c r="BQ55" s="24"/>
      <c r="BR55" s="103"/>
      <c r="BS55" s="104"/>
      <c r="BT55" s="104"/>
      <c r="BU55" s="104"/>
      <c r="BV55" s="104"/>
      <c r="BW55" s="105"/>
      <c r="BY55" s="17">
        <f t="shared" si="8"/>
        <v>0</v>
      </c>
      <c r="BZ55" s="18">
        <f t="shared" si="9"/>
        <v>1</v>
      </c>
      <c r="CA55" s="3">
        <f t="shared" si="10"/>
        <v>1</v>
      </c>
      <c r="CB55" s="43">
        <f t="shared" si="11"/>
        <v>0</v>
      </c>
      <c r="CC55" s="42">
        <f t="shared" si="12"/>
        <v>0</v>
      </c>
      <c r="CD55" s="48">
        <f t="shared" si="13"/>
        <v>0</v>
      </c>
    </row>
    <row r="56" spans="2:82" ht="18.600000000000001" customHeight="1">
      <c r="B56" s="27"/>
      <c r="C56" s="130"/>
      <c r="D56" s="131"/>
      <c r="E56" s="131"/>
      <c r="F56" s="131"/>
      <c r="G56" s="131"/>
      <c r="H56" s="132"/>
      <c r="I56" s="126"/>
      <c r="J56" s="126"/>
      <c r="K56" s="126"/>
      <c r="L56" s="126"/>
      <c r="M56" s="126"/>
      <c r="N56" s="126"/>
      <c r="O56" s="126"/>
      <c r="P56" s="126"/>
      <c r="Q56" s="126"/>
      <c r="R56" s="126"/>
      <c r="S56" s="126"/>
      <c r="T56" s="126"/>
      <c r="U56" s="126"/>
      <c r="V56" s="126"/>
      <c r="W56" s="127"/>
      <c r="X56" s="128"/>
      <c r="Y56" s="128"/>
      <c r="Z56" s="128"/>
      <c r="AA56" s="128"/>
      <c r="AB56" s="128"/>
      <c r="AC56" s="128"/>
      <c r="AD56" s="128"/>
      <c r="AE56" s="128"/>
      <c r="AF56" s="128"/>
      <c r="AG56" s="128"/>
      <c r="AH56" s="128"/>
      <c r="AI56" s="128"/>
      <c r="AJ56" s="129"/>
      <c r="AK56" s="116"/>
      <c r="AL56" s="116"/>
      <c r="AM56" s="116"/>
      <c r="AN56" s="116"/>
      <c r="AO56" s="116"/>
      <c r="AP56" s="116"/>
      <c r="AQ56" s="116"/>
      <c r="AR56" s="117"/>
      <c r="AS56" s="118"/>
      <c r="AT56" s="119"/>
      <c r="AU56" s="120"/>
      <c r="AV56" s="121"/>
      <c r="AW56" s="121"/>
      <c r="AX56" s="121"/>
      <c r="AY56" s="121"/>
      <c r="AZ56" s="121"/>
      <c r="BA56" s="121"/>
      <c r="BB56" s="122"/>
      <c r="BC56" s="123"/>
      <c r="BD56" s="123"/>
      <c r="BE56" s="103"/>
      <c r="BF56" s="104"/>
      <c r="BG56" s="104"/>
      <c r="BH56" s="104"/>
      <c r="BI56" s="104"/>
      <c r="BJ56" s="124"/>
      <c r="BK56" s="125" t="str">
        <f t="shared" si="7"/>
        <v xml:space="preserve"> </v>
      </c>
      <c r="BL56" s="125"/>
      <c r="BM56" s="125"/>
      <c r="BN56" s="125"/>
      <c r="BO56" s="125"/>
      <c r="BP56" s="125"/>
      <c r="BQ56" s="24"/>
      <c r="BR56" s="103"/>
      <c r="BS56" s="104"/>
      <c r="BT56" s="104"/>
      <c r="BU56" s="104"/>
      <c r="BV56" s="104"/>
      <c r="BW56" s="105"/>
      <c r="BY56" s="17">
        <f t="shared" si="8"/>
        <v>0</v>
      </c>
      <c r="BZ56" s="18">
        <f t="shared" si="9"/>
        <v>1</v>
      </c>
      <c r="CA56" s="3">
        <f t="shared" si="10"/>
        <v>1</v>
      </c>
      <c r="CB56" s="43">
        <f t="shared" si="11"/>
        <v>0</v>
      </c>
      <c r="CC56" s="42">
        <f t="shared" si="12"/>
        <v>0</v>
      </c>
      <c r="CD56" s="48">
        <f t="shared" si="13"/>
        <v>0</v>
      </c>
    </row>
    <row r="57" spans="2:82" ht="18.600000000000001" customHeight="1">
      <c r="B57" s="27"/>
      <c r="C57" s="130"/>
      <c r="D57" s="131"/>
      <c r="E57" s="131"/>
      <c r="F57" s="131"/>
      <c r="G57" s="131"/>
      <c r="H57" s="132"/>
      <c r="I57" s="126"/>
      <c r="J57" s="126"/>
      <c r="K57" s="126"/>
      <c r="L57" s="126"/>
      <c r="M57" s="126"/>
      <c r="N57" s="126"/>
      <c r="O57" s="126"/>
      <c r="P57" s="126"/>
      <c r="Q57" s="126"/>
      <c r="R57" s="126"/>
      <c r="S57" s="126"/>
      <c r="T57" s="126"/>
      <c r="U57" s="126"/>
      <c r="V57" s="126"/>
      <c r="W57" s="127"/>
      <c r="X57" s="128"/>
      <c r="Y57" s="128"/>
      <c r="Z57" s="128"/>
      <c r="AA57" s="128"/>
      <c r="AB57" s="128"/>
      <c r="AC57" s="128"/>
      <c r="AD57" s="128"/>
      <c r="AE57" s="128"/>
      <c r="AF57" s="128"/>
      <c r="AG57" s="128"/>
      <c r="AH57" s="128"/>
      <c r="AI57" s="128"/>
      <c r="AJ57" s="129"/>
      <c r="AK57" s="116"/>
      <c r="AL57" s="116"/>
      <c r="AM57" s="116"/>
      <c r="AN57" s="116"/>
      <c r="AO57" s="116"/>
      <c r="AP57" s="116"/>
      <c r="AQ57" s="116"/>
      <c r="AR57" s="117"/>
      <c r="AS57" s="118"/>
      <c r="AT57" s="119"/>
      <c r="AU57" s="120"/>
      <c r="AV57" s="121"/>
      <c r="AW57" s="121"/>
      <c r="AX57" s="121"/>
      <c r="AY57" s="121"/>
      <c r="AZ57" s="121"/>
      <c r="BA57" s="121"/>
      <c r="BB57" s="122"/>
      <c r="BC57" s="123"/>
      <c r="BD57" s="123"/>
      <c r="BE57" s="103"/>
      <c r="BF57" s="104"/>
      <c r="BG57" s="104"/>
      <c r="BH57" s="104"/>
      <c r="BI57" s="104"/>
      <c r="BJ57" s="124"/>
      <c r="BK57" s="125" t="str">
        <f t="shared" si="7"/>
        <v xml:space="preserve"> </v>
      </c>
      <c r="BL57" s="125"/>
      <c r="BM57" s="125"/>
      <c r="BN57" s="125"/>
      <c r="BO57" s="125"/>
      <c r="BP57" s="125"/>
      <c r="BQ57" s="24"/>
      <c r="BR57" s="103"/>
      <c r="BS57" s="104"/>
      <c r="BT57" s="104"/>
      <c r="BU57" s="104"/>
      <c r="BV57" s="104"/>
      <c r="BW57" s="105"/>
      <c r="BY57" s="17">
        <f t="shared" si="8"/>
        <v>0</v>
      </c>
      <c r="BZ57" s="18">
        <f t="shared" si="9"/>
        <v>1</v>
      </c>
      <c r="CA57" s="3">
        <f t="shared" si="10"/>
        <v>1</v>
      </c>
      <c r="CB57" s="43">
        <f t="shared" si="11"/>
        <v>0</v>
      </c>
      <c r="CC57" s="42">
        <f t="shared" si="12"/>
        <v>0</v>
      </c>
      <c r="CD57" s="48">
        <f t="shared" si="13"/>
        <v>0</v>
      </c>
    </row>
    <row r="58" spans="2:82" ht="18.600000000000001" customHeight="1">
      <c r="B58" s="27"/>
      <c r="C58" s="130"/>
      <c r="D58" s="131"/>
      <c r="E58" s="131"/>
      <c r="F58" s="131"/>
      <c r="G58" s="131"/>
      <c r="H58" s="132"/>
      <c r="I58" s="126"/>
      <c r="J58" s="126"/>
      <c r="K58" s="126"/>
      <c r="L58" s="126"/>
      <c r="M58" s="126"/>
      <c r="N58" s="126"/>
      <c r="O58" s="126"/>
      <c r="P58" s="126"/>
      <c r="Q58" s="126"/>
      <c r="R58" s="126"/>
      <c r="S58" s="126"/>
      <c r="T58" s="126"/>
      <c r="U58" s="126"/>
      <c r="V58" s="126"/>
      <c r="W58" s="127"/>
      <c r="X58" s="128"/>
      <c r="Y58" s="128"/>
      <c r="Z58" s="128"/>
      <c r="AA58" s="128"/>
      <c r="AB58" s="128"/>
      <c r="AC58" s="128"/>
      <c r="AD58" s="128"/>
      <c r="AE58" s="128"/>
      <c r="AF58" s="128"/>
      <c r="AG58" s="128"/>
      <c r="AH58" s="128"/>
      <c r="AI58" s="128"/>
      <c r="AJ58" s="129"/>
      <c r="AK58" s="116"/>
      <c r="AL58" s="116"/>
      <c r="AM58" s="116"/>
      <c r="AN58" s="116"/>
      <c r="AO58" s="116"/>
      <c r="AP58" s="116"/>
      <c r="AQ58" s="116"/>
      <c r="AR58" s="117"/>
      <c r="AS58" s="118"/>
      <c r="AT58" s="119"/>
      <c r="AU58" s="120"/>
      <c r="AV58" s="121"/>
      <c r="AW58" s="121"/>
      <c r="AX58" s="121"/>
      <c r="AY58" s="121"/>
      <c r="AZ58" s="121"/>
      <c r="BA58" s="121"/>
      <c r="BB58" s="122"/>
      <c r="BC58" s="123"/>
      <c r="BD58" s="123"/>
      <c r="BE58" s="103"/>
      <c r="BF58" s="104"/>
      <c r="BG58" s="104"/>
      <c r="BH58" s="104"/>
      <c r="BI58" s="104"/>
      <c r="BJ58" s="124"/>
      <c r="BK58" s="125" t="str">
        <f t="shared" si="7"/>
        <v xml:space="preserve"> </v>
      </c>
      <c r="BL58" s="125"/>
      <c r="BM58" s="125"/>
      <c r="BN58" s="125"/>
      <c r="BO58" s="125"/>
      <c r="BP58" s="125"/>
      <c r="BQ58" s="24"/>
      <c r="BR58" s="103"/>
      <c r="BS58" s="104"/>
      <c r="BT58" s="104"/>
      <c r="BU58" s="104"/>
      <c r="BV58" s="104"/>
      <c r="BW58" s="105"/>
      <c r="BY58" s="17">
        <f t="shared" si="8"/>
        <v>0</v>
      </c>
      <c r="BZ58" s="18">
        <f t="shared" si="9"/>
        <v>1</v>
      </c>
      <c r="CA58" s="3">
        <f t="shared" si="10"/>
        <v>1</v>
      </c>
      <c r="CB58" s="43">
        <f t="shared" si="11"/>
        <v>0</v>
      </c>
      <c r="CC58" s="42">
        <f t="shared" si="12"/>
        <v>0</v>
      </c>
      <c r="CD58" s="48">
        <f t="shared" si="13"/>
        <v>0</v>
      </c>
    </row>
    <row r="59" spans="2:82" ht="18.600000000000001" customHeight="1">
      <c r="B59" s="27"/>
      <c r="C59" s="130"/>
      <c r="D59" s="131"/>
      <c r="E59" s="131"/>
      <c r="F59" s="131"/>
      <c r="G59" s="131"/>
      <c r="H59" s="132"/>
      <c r="I59" s="126"/>
      <c r="J59" s="126"/>
      <c r="K59" s="126"/>
      <c r="L59" s="126"/>
      <c r="M59" s="126"/>
      <c r="N59" s="126"/>
      <c r="O59" s="126"/>
      <c r="P59" s="126"/>
      <c r="Q59" s="126"/>
      <c r="R59" s="126"/>
      <c r="S59" s="126"/>
      <c r="T59" s="126"/>
      <c r="U59" s="126"/>
      <c r="V59" s="126"/>
      <c r="W59" s="127"/>
      <c r="X59" s="128"/>
      <c r="Y59" s="128"/>
      <c r="Z59" s="128"/>
      <c r="AA59" s="128"/>
      <c r="AB59" s="128"/>
      <c r="AC59" s="128"/>
      <c r="AD59" s="128"/>
      <c r="AE59" s="128"/>
      <c r="AF59" s="128"/>
      <c r="AG59" s="128"/>
      <c r="AH59" s="128"/>
      <c r="AI59" s="128"/>
      <c r="AJ59" s="129"/>
      <c r="AK59" s="116"/>
      <c r="AL59" s="116"/>
      <c r="AM59" s="116"/>
      <c r="AN59" s="116"/>
      <c r="AO59" s="116"/>
      <c r="AP59" s="116"/>
      <c r="AQ59" s="116"/>
      <c r="AR59" s="117"/>
      <c r="AS59" s="118"/>
      <c r="AT59" s="119"/>
      <c r="AU59" s="120"/>
      <c r="AV59" s="121"/>
      <c r="AW59" s="121"/>
      <c r="AX59" s="121"/>
      <c r="AY59" s="121"/>
      <c r="AZ59" s="121"/>
      <c r="BA59" s="121"/>
      <c r="BB59" s="122"/>
      <c r="BC59" s="123"/>
      <c r="BD59" s="123"/>
      <c r="BE59" s="103"/>
      <c r="BF59" s="104"/>
      <c r="BG59" s="104"/>
      <c r="BH59" s="104"/>
      <c r="BI59" s="104"/>
      <c r="BJ59" s="124"/>
      <c r="BK59" s="125" t="str">
        <f t="shared" si="7"/>
        <v xml:space="preserve"> </v>
      </c>
      <c r="BL59" s="125"/>
      <c r="BM59" s="125"/>
      <c r="BN59" s="125"/>
      <c r="BO59" s="125"/>
      <c r="BP59" s="125"/>
      <c r="BQ59" s="24"/>
      <c r="BR59" s="103"/>
      <c r="BS59" s="104"/>
      <c r="BT59" s="104"/>
      <c r="BU59" s="104"/>
      <c r="BV59" s="104"/>
      <c r="BW59" s="105"/>
      <c r="BY59" s="17">
        <f t="shared" si="8"/>
        <v>0</v>
      </c>
      <c r="BZ59" s="18">
        <f t="shared" si="9"/>
        <v>1</v>
      </c>
      <c r="CA59" s="3">
        <f t="shared" si="10"/>
        <v>1</v>
      </c>
      <c r="CB59" s="43">
        <f t="shared" si="11"/>
        <v>0</v>
      </c>
      <c r="CC59" s="42">
        <f t="shared" si="12"/>
        <v>0</v>
      </c>
      <c r="CD59" s="48">
        <f t="shared" si="13"/>
        <v>0</v>
      </c>
    </row>
    <row r="60" spans="2:82" ht="18.600000000000001" customHeight="1">
      <c r="B60" s="27"/>
      <c r="C60" s="130"/>
      <c r="D60" s="131"/>
      <c r="E60" s="131"/>
      <c r="F60" s="131"/>
      <c r="G60" s="131"/>
      <c r="H60" s="132"/>
      <c r="I60" s="126"/>
      <c r="J60" s="126"/>
      <c r="K60" s="126"/>
      <c r="L60" s="126"/>
      <c r="M60" s="126"/>
      <c r="N60" s="126"/>
      <c r="O60" s="126"/>
      <c r="P60" s="126"/>
      <c r="Q60" s="126"/>
      <c r="R60" s="126"/>
      <c r="S60" s="126"/>
      <c r="T60" s="126"/>
      <c r="U60" s="126"/>
      <c r="V60" s="126"/>
      <c r="W60" s="127"/>
      <c r="X60" s="128"/>
      <c r="Y60" s="128"/>
      <c r="Z60" s="128"/>
      <c r="AA60" s="128"/>
      <c r="AB60" s="128"/>
      <c r="AC60" s="128"/>
      <c r="AD60" s="128"/>
      <c r="AE60" s="128"/>
      <c r="AF60" s="128"/>
      <c r="AG60" s="128"/>
      <c r="AH60" s="128"/>
      <c r="AI60" s="128"/>
      <c r="AJ60" s="129"/>
      <c r="AK60" s="116"/>
      <c r="AL60" s="116"/>
      <c r="AM60" s="116"/>
      <c r="AN60" s="116"/>
      <c r="AO60" s="116"/>
      <c r="AP60" s="116"/>
      <c r="AQ60" s="116"/>
      <c r="AR60" s="117"/>
      <c r="AS60" s="118"/>
      <c r="AT60" s="119"/>
      <c r="AU60" s="120"/>
      <c r="AV60" s="121"/>
      <c r="AW60" s="121"/>
      <c r="AX60" s="121"/>
      <c r="AY60" s="121"/>
      <c r="AZ60" s="121"/>
      <c r="BA60" s="121"/>
      <c r="BB60" s="122"/>
      <c r="BC60" s="123"/>
      <c r="BD60" s="123"/>
      <c r="BE60" s="103"/>
      <c r="BF60" s="104"/>
      <c r="BG60" s="104"/>
      <c r="BH60" s="104"/>
      <c r="BI60" s="104"/>
      <c r="BJ60" s="124"/>
      <c r="BK60" s="125" t="str">
        <f t="shared" si="7"/>
        <v xml:space="preserve"> </v>
      </c>
      <c r="BL60" s="125"/>
      <c r="BM60" s="125"/>
      <c r="BN60" s="125"/>
      <c r="BO60" s="125"/>
      <c r="BP60" s="125"/>
      <c r="BQ60" s="24"/>
      <c r="BR60" s="103"/>
      <c r="BS60" s="104"/>
      <c r="BT60" s="104"/>
      <c r="BU60" s="104"/>
      <c r="BV60" s="104"/>
      <c r="BW60" s="105"/>
      <c r="BY60" s="17">
        <f t="shared" si="8"/>
        <v>0</v>
      </c>
      <c r="BZ60" s="18">
        <f t="shared" si="9"/>
        <v>1</v>
      </c>
      <c r="CA60" s="3">
        <f t="shared" si="10"/>
        <v>1</v>
      </c>
      <c r="CB60" s="43">
        <f t="shared" si="11"/>
        <v>0</v>
      </c>
      <c r="CC60" s="42">
        <f t="shared" si="12"/>
        <v>0</v>
      </c>
      <c r="CD60" s="48">
        <f t="shared" si="13"/>
        <v>0</v>
      </c>
    </row>
    <row r="61" spans="2:82" ht="18.600000000000001" customHeight="1">
      <c r="B61" s="27"/>
      <c r="C61" s="130"/>
      <c r="D61" s="131"/>
      <c r="E61" s="131"/>
      <c r="F61" s="131"/>
      <c r="G61" s="131"/>
      <c r="H61" s="132"/>
      <c r="I61" s="126"/>
      <c r="J61" s="126"/>
      <c r="K61" s="126"/>
      <c r="L61" s="126"/>
      <c r="M61" s="126"/>
      <c r="N61" s="126"/>
      <c r="O61" s="126"/>
      <c r="P61" s="126"/>
      <c r="Q61" s="126"/>
      <c r="R61" s="126"/>
      <c r="S61" s="126"/>
      <c r="T61" s="126"/>
      <c r="U61" s="126"/>
      <c r="V61" s="126"/>
      <c r="W61" s="127"/>
      <c r="X61" s="128"/>
      <c r="Y61" s="128"/>
      <c r="Z61" s="128"/>
      <c r="AA61" s="128"/>
      <c r="AB61" s="128"/>
      <c r="AC61" s="128"/>
      <c r="AD61" s="128"/>
      <c r="AE61" s="128"/>
      <c r="AF61" s="128"/>
      <c r="AG61" s="128"/>
      <c r="AH61" s="128"/>
      <c r="AI61" s="128"/>
      <c r="AJ61" s="129"/>
      <c r="AK61" s="116"/>
      <c r="AL61" s="116"/>
      <c r="AM61" s="116"/>
      <c r="AN61" s="116"/>
      <c r="AO61" s="116"/>
      <c r="AP61" s="116"/>
      <c r="AQ61" s="116"/>
      <c r="AR61" s="117"/>
      <c r="AS61" s="118"/>
      <c r="AT61" s="119"/>
      <c r="AU61" s="120"/>
      <c r="AV61" s="121"/>
      <c r="AW61" s="121"/>
      <c r="AX61" s="121"/>
      <c r="AY61" s="121"/>
      <c r="AZ61" s="121"/>
      <c r="BA61" s="121"/>
      <c r="BB61" s="122"/>
      <c r="BC61" s="123"/>
      <c r="BD61" s="123"/>
      <c r="BE61" s="103"/>
      <c r="BF61" s="104"/>
      <c r="BG61" s="104"/>
      <c r="BH61" s="104"/>
      <c r="BI61" s="104"/>
      <c r="BJ61" s="124"/>
      <c r="BK61" s="125" t="str">
        <f t="shared" si="7"/>
        <v xml:space="preserve"> </v>
      </c>
      <c r="BL61" s="125"/>
      <c r="BM61" s="125"/>
      <c r="BN61" s="125"/>
      <c r="BO61" s="125"/>
      <c r="BP61" s="125"/>
      <c r="BQ61" s="24"/>
      <c r="BR61" s="103"/>
      <c r="BS61" s="104"/>
      <c r="BT61" s="104"/>
      <c r="BU61" s="104"/>
      <c r="BV61" s="104"/>
      <c r="BW61" s="105"/>
      <c r="BY61" s="17">
        <f t="shared" si="8"/>
        <v>0</v>
      </c>
      <c r="BZ61" s="18">
        <f t="shared" si="9"/>
        <v>1</v>
      </c>
      <c r="CA61" s="3">
        <f t="shared" si="10"/>
        <v>1</v>
      </c>
      <c r="CB61" s="43">
        <f t="shared" si="11"/>
        <v>0</v>
      </c>
      <c r="CC61" s="42">
        <f t="shared" si="12"/>
        <v>0</v>
      </c>
      <c r="CD61" s="48">
        <f t="shared" si="13"/>
        <v>0</v>
      </c>
    </row>
    <row r="62" spans="2:82" ht="18.600000000000001" customHeight="1">
      <c r="B62" s="27"/>
      <c r="C62" s="130"/>
      <c r="D62" s="131"/>
      <c r="E62" s="131"/>
      <c r="F62" s="131"/>
      <c r="G62" s="131"/>
      <c r="H62" s="132"/>
      <c r="I62" s="126"/>
      <c r="J62" s="126"/>
      <c r="K62" s="126"/>
      <c r="L62" s="126"/>
      <c r="M62" s="126"/>
      <c r="N62" s="126"/>
      <c r="O62" s="126"/>
      <c r="P62" s="126"/>
      <c r="Q62" s="126"/>
      <c r="R62" s="126"/>
      <c r="S62" s="126"/>
      <c r="T62" s="126"/>
      <c r="U62" s="126"/>
      <c r="V62" s="126"/>
      <c r="W62" s="127"/>
      <c r="X62" s="128"/>
      <c r="Y62" s="128"/>
      <c r="Z62" s="128"/>
      <c r="AA62" s="128"/>
      <c r="AB62" s="128"/>
      <c r="AC62" s="128"/>
      <c r="AD62" s="128"/>
      <c r="AE62" s="128"/>
      <c r="AF62" s="128"/>
      <c r="AG62" s="128"/>
      <c r="AH62" s="128"/>
      <c r="AI62" s="128"/>
      <c r="AJ62" s="129"/>
      <c r="AK62" s="116"/>
      <c r="AL62" s="116"/>
      <c r="AM62" s="116"/>
      <c r="AN62" s="116"/>
      <c r="AO62" s="116"/>
      <c r="AP62" s="116"/>
      <c r="AQ62" s="116"/>
      <c r="AR62" s="117"/>
      <c r="AS62" s="118"/>
      <c r="AT62" s="119"/>
      <c r="AU62" s="120"/>
      <c r="AV62" s="121"/>
      <c r="AW62" s="121"/>
      <c r="AX62" s="121"/>
      <c r="AY62" s="121"/>
      <c r="AZ62" s="121"/>
      <c r="BA62" s="121"/>
      <c r="BB62" s="122"/>
      <c r="BC62" s="123"/>
      <c r="BD62" s="123"/>
      <c r="BE62" s="103"/>
      <c r="BF62" s="104"/>
      <c r="BG62" s="104"/>
      <c r="BH62" s="104"/>
      <c r="BI62" s="104"/>
      <c r="BJ62" s="124"/>
      <c r="BK62" s="125" t="str">
        <f t="shared" si="7"/>
        <v xml:space="preserve"> </v>
      </c>
      <c r="BL62" s="125"/>
      <c r="BM62" s="125"/>
      <c r="BN62" s="125"/>
      <c r="BO62" s="125"/>
      <c r="BP62" s="125"/>
      <c r="BQ62" s="24"/>
      <c r="BR62" s="103"/>
      <c r="BS62" s="104"/>
      <c r="BT62" s="104"/>
      <c r="BU62" s="104"/>
      <c r="BV62" s="104"/>
      <c r="BW62" s="105"/>
      <c r="BY62" s="17">
        <f t="shared" si="8"/>
        <v>0</v>
      </c>
      <c r="BZ62" s="18">
        <f t="shared" si="9"/>
        <v>1</v>
      </c>
      <c r="CA62" s="3">
        <f t="shared" si="10"/>
        <v>1</v>
      </c>
      <c r="CB62" s="43">
        <f t="shared" si="11"/>
        <v>0</v>
      </c>
      <c r="CC62" s="42">
        <f t="shared" si="12"/>
        <v>0</v>
      </c>
      <c r="CD62" s="48">
        <f t="shared" si="13"/>
        <v>0</v>
      </c>
    </row>
    <row r="63" spans="2:82" ht="18.600000000000001" customHeight="1">
      <c r="B63" s="27"/>
      <c r="C63" s="130"/>
      <c r="D63" s="131"/>
      <c r="E63" s="131"/>
      <c r="F63" s="131"/>
      <c r="G63" s="131"/>
      <c r="H63" s="132"/>
      <c r="I63" s="126"/>
      <c r="J63" s="126"/>
      <c r="K63" s="126"/>
      <c r="L63" s="126"/>
      <c r="M63" s="126"/>
      <c r="N63" s="126"/>
      <c r="O63" s="126"/>
      <c r="P63" s="126"/>
      <c r="Q63" s="126"/>
      <c r="R63" s="126"/>
      <c r="S63" s="126"/>
      <c r="T63" s="126"/>
      <c r="U63" s="126"/>
      <c r="V63" s="126"/>
      <c r="W63" s="127"/>
      <c r="X63" s="128"/>
      <c r="Y63" s="128"/>
      <c r="Z63" s="128"/>
      <c r="AA63" s="128"/>
      <c r="AB63" s="128"/>
      <c r="AC63" s="128"/>
      <c r="AD63" s="128"/>
      <c r="AE63" s="128"/>
      <c r="AF63" s="128"/>
      <c r="AG63" s="128"/>
      <c r="AH63" s="128"/>
      <c r="AI63" s="128"/>
      <c r="AJ63" s="129"/>
      <c r="AK63" s="116"/>
      <c r="AL63" s="116"/>
      <c r="AM63" s="116"/>
      <c r="AN63" s="116"/>
      <c r="AO63" s="116"/>
      <c r="AP63" s="116"/>
      <c r="AQ63" s="116"/>
      <c r="AR63" s="117"/>
      <c r="AS63" s="118"/>
      <c r="AT63" s="119"/>
      <c r="AU63" s="120"/>
      <c r="AV63" s="121"/>
      <c r="AW63" s="121"/>
      <c r="AX63" s="121"/>
      <c r="AY63" s="121"/>
      <c r="AZ63" s="121"/>
      <c r="BA63" s="121"/>
      <c r="BB63" s="122"/>
      <c r="BC63" s="123"/>
      <c r="BD63" s="123"/>
      <c r="BE63" s="103"/>
      <c r="BF63" s="104"/>
      <c r="BG63" s="104"/>
      <c r="BH63" s="104"/>
      <c r="BI63" s="104"/>
      <c r="BJ63" s="124"/>
      <c r="BK63" s="125" t="str">
        <f t="shared" si="7"/>
        <v xml:space="preserve"> </v>
      </c>
      <c r="BL63" s="125"/>
      <c r="BM63" s="125"/>
      <c r="BN63" s="125"/>
      <c r="BO63" s="125"/>
      <c r="BP63" s="125"/>
      <c r="BQ63" s="24"/>
      <c r="BR63" s="103"/>
      <c r="BS63" s="104"/>
      <c r="BT63" s="104"/>
      <c r="BU63" s="104"/>
      <c r="BV63" s="104"/>
      <c r="BW63" s="105"/>
      <c r="BY63" s="17">
        <f t="shared" si="8"/>
        <v>0</v>
      </c>
      <c r="BZ63" s="18">
        <f t="shared" si="9"/>
        <v>1</v>
      </c>
      <c r="CA63" s="3">
        <f t="shared" si="10"/>
        <v>1</v>
      </c>
      <c r="CB63" s="43">
        <f t="shared" si="11"/>
        <v>0</v>
      </c>
      <c r="CC63" s="42">
        <f t="shared" si="12"/>
        <v>0</v>
      </c>
      <c r="CD63" s="48">
        <f t="shared" si="13"/>
        <v>0</v>
      </c>
    </row>
    <row r="64" spans="2:82" ht="18.600000000000001" customHeight="1">
      <c r="B64" s="27"/>
      <c r="C64" s="130"/>
      <c r="D64" s="131"/>
      <c r="E64" s="131"/>
      <c r="F64" s="131"/>
      <c r="G64" s="131"/>
      <c r="H64" s="132"/>
      <c r="I64" s="126"/>
      <c r="J64" s="126"/>
      <c r="K64" s="126"/>
      <c r="L64" s="126"/>
      <c r="M64" s="126"/>
      <c r="N64" s="126"/>
      <c r="O64" s="126"/>
      <c r="P64" s="126"/>
      <c r="Q64" s="126"/>
      <c r="R64" s="126"/>
      <c r="S64" s="126"/>
      <c r="T64" s="126"/>
      <c r="U64" s="126"/>
      <c r="V64" s="126"/>
      <c r="W64" s="127"/>
      <c r="X64" s="128"/>
      <c r="Y64" s="128"/>
      <c r="Z64" s="128"/>
      <c r="AA64" s="128"/>
      <c r="AB64" s="128"/>
      <c r="AC64" s="128"/>
      <c r="AD64" s="128"/>
      <c r="AE64" s="128"/>
      <c r="AF64" s="128"/>
      <c r="AG64" s="128"/>
      <c r="AH64" s="128"/>
      <c r="AI64" s="128"/>
      <c r="AJ64" s="129"/>
      <c r="AK64" s="116"/>
      <c r="AL64" s="116"/>
      <c r="AM64" s="116"/>
      <c r="AN64" s="116"/>
      <c r="AO64" s="116"/>
      <c r="AP64" s="116"/>
      <c r="AQ64" s="116"/>
      <c r="AR64" s="117"/>
      <c r="AS64" s="118"/>
      <c r="AT64" s="119"/>
      <c r="AU64" s="120"/>
      <c r="AV64" s="121"/>
      <c r="AW64" s="121"/>
      <c r="AX64" s="121"/>
      <c r="AY64" s="121"/>
      <c r="AZ64" s="121"/>
      <c r="BA64" s="121"/>
      <c r="BB64" s="122"/>
      <c r="BC64" s="123"/>
      <c r="BD64" s="123"/>
      <c r="BE64" s="103"/>
      <c r="BF64" s="104"/>
      <c r="BG64" s="104"/>
      <c r="BH64" s="104"/>
      <c r="BI64" s="104"/>
      <c r="BJ64" s="124"/>
      <c r="BK64" s="125" t="str">
        <f t="shared" si="7"/>
        <v xml:space="preserve"> </v>
      </c>
      <c r="BL64" s="125"/>
      <c r="BM64" s="125"/>
      <c r="BN64" s="125"/>
      <c r="BO64" s="125"/>
      <c r="BP64" s="125"/>
      <c r="BQ64" s="24"/>
      <c r="BR64" s="103"/>
      <c r="BS64" s="104"/>
      <c r="BT64" s="104"/>
      <c r="BU64" s="104"/>
      <c r="BV64" s="104"/>
      <c r="BW64" s="105"/>
      <c r="BY64" s="17">
        <f t="shared" si="8"/>
        <v>0</v>
      </c>
      <c r="BZ64" s="18">
        <f t="shared" si="9"/>
        <v>1</v>
      </c>
      <c r="CA64" s="3">
        <f t="shared" si="10"/>
        <v>1</v>
      </c>
      <c r="CB64" s="43">
        <f t="shared" si="11"/>
        <v>0</v>
      </c>
      <c r="CC64" s="42">
        <f t="shared" si="12"/>
        <v>0</v>
      </c>
      <c r="CD64" s="48">
        <f t="shared" si="13"/>
        <v>0</v>
      </c>
    </row>
    <row r="65" spans="2:82" ht="18.600000000000001" customHeight="1">
      <c r="B65" s="27"/>
      <c r="C65" s="130"/>
      <c r="D65" s="131"/>
      <c r="E65" s="131"/>
      <c r="F65" s="131"/>
      <c r="G65" s="131"/>
      <c r="H65" s="132"/>
      <c r="I65" s="126"/>
      <c r="J65" s="126"/>
      <c r="K65" s="126"/>
      <c r="L65" s="126"/>
      <c r="M65" s="126"/>
      <c r="N65" s="126"/>
      <c r="O65" s="126"/>
      <c r="P65" s="126"/>
      <c r="Q65" s="126"/>
      <c r="R65" s="126"/>
      <c r="S65" s="126"/>
      <c r="T65" s="126"/>
      <c r="U65" s="126"/>
      <c r="V65" s="126"/>
      <c r="W65" s="127"/>
      <c r="X65" s="128"/>
      <c r="Y65" s="128"/>
      <c r="Z65" s="128"/>
      <c r="AA65" s="128"/>
      <c r="AB65" s="128"/>
      <c r="AC65" s="128"/>
      <c r="AD65" s="128"/>
      <c r="AE65" s="128"/>
      <c r="AF65" s="128"/>
      <c r="AG65" s="128"/>
      <c r="AH65" s="128"/>
      <c r="AI65" s="128"/>
      <c r="AJ65" s="129"/>
      <c r="AK65" s="116"/>
      <c r="AL65" s="116"/>
      <c r="AM65" s="116"/>
      <c r="AN65" s="116"/>
      <c r="AO65" s="116"/>
      <c r="AP65" s="116"/>
      <c r="AQ65" s="116"/>
      <c r="AR65" s="117"/>
      <c r="AS65" s="118"/>
      <c r="AT65" s="119"/>
      <c r="AU65" s="120"/>
      <c r="AV65" s="121"/>
      <c r="AW65" s="121"/>
      <c r="AX65" s="121"/>
      <c r="AY65" s="121"/>
      <c r="AZ65" s="121"/>
      <c r="BA65" s="121"/>
      <c r="BB65" s="122"/>
      <c r="BC65" s="123"/>
      <c r="BD65" s="123"/>
      <c r="BE65" s="103"/>
      <c r="BF65" s="104"/>
      <c r="BG65" s="104"/>
      <c r="BH65" s="104"/>
      <c r="BI65" s="104"/>
      <c r="BJ65" s="124"/>
      <c r="BK65" s="125" t="str">
        <f t="shared" si="7"/>
        <v xml:space="preserve"> </v>
      </c>
      <c r="BL65" s="125"/>
      <c r="BM65" s="125"/>
      <c r="BN65" s="125"/>
      <c r="BO65" s="125"/>
      <c r="BP65" s="125"/>
      <c r="BQ65" s="24"/>
      <c r="BR65" s="103"/>
      <c r="BS65" s="104"/>
      <c r="BT65" s="104"/>
      <c r="BU65" s="104"/>
      <c r="BV65" s="104"/>
      <c r="BW65" s="105"/>
      <c r="BY65" s="17">
        <f t="shared" si="8"/>
        <v>0</v>
      </c>
      <c r="BZ65" s="18">
        <f t="shared" si="9"/>
        <v>1</v>
      </c>
      <c r="CA65" s="3">
        <f t="shared" si="10"/>
        <v>1</v>
      </c>
      <c r="CB65" s="43">
        <f t="shared" si="11"/>
        <v>0</v>
      </c>
      <c r="CC65" s="42">
        <f t="shared" si="12"/>
        <v>0</v>
      </c>
      <c r="CD65" s="48">
        <f t="shared" si="13"/>
        <v>0</v>
      </c>
    </row>
    <row r="66" spans="2:82" ht="18.600000000000001" customHeight="1">
      <c r="B66" s="27"/>
      <c r="C66" s="130"/>
      <c r="D66" s="131"/>
      <c r="E66" s="131"/>
      <c r="F66" s="131"/>
      <c r="G66" s="131"/>
      <c r="H66" s="132"/>
      <c r="I66" s="126"/>
      <c r="J66" s="126"/>
      <c r="K66" s="126"/>
      <c r="L66" s="126"/>
      <c r="M66" s="126"/>
      <c r="N66" s="126"/>
      <c r="O66" s="126"/>
      <c r="P66" s="126"/>
      <c r="Q66" s="126"/>
      <c r="R66" s="126"/>
      <c r="S66" s="126"/>
      <c r="T66" s="126"/>
      <c r="U66" s="126"/>
      <c r="V66" s="126"/>
      <c r="W66" s="127"/>
      <c r="X66" s="128"/>
      <c r="Y66" s="128"/>
      <c r="Z66" s="128"/>
      <c r="AA66" s="128"/>
      <c r="AB66" s="128"/>
      <c r="AC66" s="128"/>
      <c r="AD66" s="128"/>
      <c r="AE66" s="128"/>
      <c r="AF66" s="128"/>
      <c r="AG66" s="128"/>
      <c r="AH66" s="128"/>
      <c r="AI66" s="128"/>
      <c r="AJ66" s="129"/>
      <c r="AK66" s="116"/>
      <c r="AL66" s="116"/>
      <c r="AM66" s="116"/>
      <c r="AN66" s="116"/>
      <c r="AO66" s="116"/>
      <c r="AP66" s="116"/>
      <c r="AQ66" s="116"/>
      <c r="AR66" s="117"/>
      <c r="AS66" s="118"/>
      <c r="AT66" s="119"/>
      <c r="AU66" s="120"/>
      <c r="AV66" s="121"/>
      <c r="AW66" s="121"/>
      <c r="AX66" s="121"/>
      <c r="AY66" s="121"/>
      <c r="AZ66" s="121"/>
      <c r="BA66" s="121"/>
      <c r="BB66" s="122"/>
      <c r="BC66" s="123"/>
      <c r="BD66" s="123"/>
      <c r="BE66" s="103"/>
      <c r="BF66" s="104"/>
      <c r="BG66" s="104"/>
      <c r="BH66" s="104"/>
      <c r="BI66" s="104"/>
      <c r="BJ66" s="124"/>
      <c r="BK66" s="125" t="str">
        <f t="shared" si="7"/>
        <v xml:space="preserve"> </v>
      </c>
      <c r="BL66" s="125"/>
      <c r="BM66" s="125"/>
      <c r="BN66" s="125"/>
      <c r="BO66" s="125"/>
      <c r="BP66" s="125"/>
      <c r="BQ66" s="24"/>
      <c r="BR66" s="103"/>
      <c r="BS66" s="104"/>
      <c r="BT66" s="104"/>
      <c r="BU66" s="104"/>
      <c r="BV66" s="104"/>
      <c r="BW66" s="105"/>
      <c r="BY66" s="17">
        <f t="shared" si="8"/>
        <v>0</v>
      </c>
      <c r="BZ66" s="18">
        <f t="shared" si="9"/>
        <v>1</v>
      </c>
      <c r="CA66" s="3">
        <f t="shared" si="10"/>
        <v>1</v>
      </c>
      <c r="CB66" s="43">
        <f t="shared" si="11"/>
        <v>0</v>
      </c>
      <c r="CC66" s="42">
        <f t="shared" si="12"/>
        <v>0</v>
      </c>
      <c r="CD66" s="48">
        <f t="shared" si="13"/>
        <v>0</v>
      </c>
    </row>
    <row r="67" spans="2:82" ht="18.600000000000001" customHeight="1" thickBot="1">
      <c r="B67" s="28"/>
      <c r="C67" s="382"/>
      <c r="D67" s="383"/>
      <c r="E67" s="383"/>
      <c r="F67" s="383"/>
      <c r="G67" s="383"/>
      <c r="H67" s="384"/>
      <c r="I67" s="385"/>
      <c r="J67" s="385"/>
      <c r="K67" s="385"/>
      <c r="L67" s="385"/>
      <c r="M67" s="385"/>
      <c r="N67" s="385"/>
      <c r="O67" s="385"/>
      <c r="P67" s="385"/>
      <c r="Q67" s="385"/>
      <c r="R67" s="385"/>
      <c r="S67" s="385"/>
      <c r="T67" s="385"/>
      <c r="U67" s="385"/>
      <c r="V67" s="385"/>
      <c r="W67" s="386"/>
      <c r="X67" s="387"/>
      <c r="Y67" s="387"/>
      <c r="Z67" s="387"/>
      <c r="AA67" s="387"/>
      <c r="AB67" s="387"/>
      <c r="AC67" s="387"/>
      <c r="AD67" s="387"/>
      <c r="AE67" s="387"/>
      <c r="AF67" s="387"/>
      <c r="AG67" s="387"/>
      <c r="AH67" s="387"/>
      <c r="AI67" s="387"/>
      <c r="AJ67" s="388"/>
      <c r="AK67" s="106"/>
      <c r="AL67" s="106"/>
      <c r="AM67" s="106"/>
      <c r="AN67" s="106"/>
      <c r="AO67" s="106"/>
      <c r="AP67" s="106"/>
      <c r="AQ67" s="106"/>
      <c r="AR67" s="107"/>
      <c r="AS67" s="108"/>
      <c r="AT67" s="109"/>
      <c r="AU67" s="110"/>
      <c r="AV67" s="111"/>
      <c r="AW67" s="111"/>
      <c r="AX67" s="111"/>
      <c r="AY67" s="111"/>
      <c r="AZ67" s="111"/>
      <c r="BA67" s="111"/>
      <c r="BB67" s="112"/>
      <c r="BC67" s="113"/>
      <c r="BD67" s="113"/>
      <c r="BE67" s="98"/>
      <c r="BF67" s="99"/>
      <c r="BG67" s="99"/>
      <c r="BH67" s="99"/>
      <c r="BI67" s="99"/>
      <c r="BJ67" s="114"/>
      <c r="BK67" s="115" t="str">
        <f t="shared" si="7"/>
        <v xml:space="preserve"> </v>
      </c>
      <c r="BL67" s="115"/>
      <c r="BM67" s="115"/>
      <c r="BN67" s="115"/>
      <c r="BO67" s="115"/>
      <c r="BP67" s="115"/>
      <c r="BQ67" s="75"/>
      <c r="BR67" s="98"/>
      <c r="BS67" s="99"/>
      <c r="BT67" s="99"/>
      <c r="BU67" s="99"/>
      <c r="BV67" s="99"/>
      <c r="BW67" s="100"/>
      <c r="BY67" s="17">
        <f t="shared" si="8"/>
        <v>0</v>
      </c>
      <c r="BZ67" s="18">
        <f t="shared" si="9"/>
        <v>1</v>
      </c>
      <c r="CA67" s="3">
        <f t="shared" si="10"/>
        <v>1</v>
      </c>
      <c r="CB67" s="43">
        <f t="shared" si="11"/>
        <v>0</v>
      </c>
      <c r="CC67" s="42">
        <f t="shared" si="12"/>
        <v>0</v>
      </c>
      <c r="CD67" s="48">
        <f t="shared" si="13"/>
        <v>0</v>
      </c>
    </row>
    <row r="68" spans="2:82" ht="15" customHeight="1" thickTop="1">
      <c r="BK68" s="149" t="s">
        <v>23</v>
      </c>
      <c r="BL68" s="149"/>
      <c r="BM68" s="149"/>
      <c r="BN68" s="149"/>
      <c r="BO68" s="149"/>
      <c r="BP68" s="149"/>
      <c r="BQ68" s="149"/>
      <c r="BR68" s="150" t="str">
        <f ca="1">BX18</f>
        <v>2309-05968</v>
      </c>
      <c r="BS68" s="150"/>
      <c r="BT68" s="150"/>
      <c r="BU68" s="150"/>
      <c r="BV68" s="150"/>
      <c r="BW68" s="150"/>
    </row>
    <row r="69" spans="2:82">
      <c r="BY69" s="29">
        <f>COUNT(BB20:BD67)</f>
        <v>12</v>
      </c>
      <c r="BZ69" s="30">
        <f>LARGE(BB20:BD67,BY69)</f>
        <v>10</v>
      </c>
      <c r="CA69" s="31">
        <f>SUM(BY20:BY67)</f>
        <v>1</v>
      </c>
      <c r="CB69" s="3" t="s">
        <v>26</v>
      </c>
    </row>
    <row r="71" spans="2:82">
      <c r="BY71" s="101">
        <f>SUM(BK20:BQ67)</f>
        <v>18584466</v>
      </c>
      <c r="BZ71" s="102"/>
      <c r="CA71" s="3" t="s">
        <v>40</v>
      </c>
    </row>
  </sheetData>
  <sheetProtection algorithmName="SHA-512" hashValue="OQp84/alcC8OkMOcCQ/iX8NBmIDWId+b/rk03D0G/vwBcRBxty1SCDhJr/FmRLDDUVqvzSITc/aI0WLPrNpiWQ==" saltValue="jGe1iEIVIQHQArl8MMV47g==" spinCount="100000" sheet="1" selectLockedCells="1"/>
  <mergeCells count="538">
    <mergeCell ref="I66:W66"/>
    <mergeCell ref="X66:AJ66"/>
    <mergeCell ref="C57:H57"/>
    <mergeCell ref="I57:W57"/>
    <mergeCell ref="X57:AJ57"/>
    <mergeCell ref="C58:H58"/>
    <mergeCell ref="I58:W58"/>
    <mergeCell ref="X58:AJ58"/>
    <mergeCell ref="C67:H67"/>
    <mergeCell ref="I67:W67"/>
    <mergeCell ref="X67:AJ67"/>
    <mergeCell ref="I61:W61"/>
    <mergeCell ref="X61:AJ61"/>
    <mergeCell ref="C62:H62"/>
    <mergeCell ref="I62:W62"/>
    <mergeCell ref="X62:AJ62"/>
    <mergeCell ref="C63:H63"/>
    <mergeCell ref="I63:W63"/>
    <mergeCell ref="X63:AJ63"/>
    <mergeCell ref="C64:H64"/>
    <mergeCell ref="I64:W64"/>
    <mergeCell ref="X64:AJ64"/>
    <mergeCell ref="C65:H65"/>
    <mergeCell ref="I65:W65"/>
    <mergeCell ref="X65:AJ65"/>
    <mergeCell ref="C66:H66"/>
    <mergeCell ref="C51:H51"/>
    <mergeCell ref="I51:W51"/>
    <mergeCell ref="X51:AJ51"/>
    <mergeCell ref="C52:H52"/>
    <mergeCell ref="I52:W52"/>
    <mergeCell ref="X52:AJ52"/>
    <mergeCell ref="C56:H56"/>
    <mergeCell ref="I56:W56"/>
    <mergeCell ref="X56:AJ56"/>
    <mergeCell ref="C53:H53"/>
    <mergeCell ref="I53:W53"/>
    <mergeCell ref="X53:AJ53"/>
    <mergeCell ref="C54:H54"/>
    <mergeCell ref="I54:W54"/>
    <mergeCell ref="X54:AJ54"/>
    <mergeCell ref="C55:H55"/>
    <mergeCell ref="I55:W55"/>
    <mergeCell ref="X55:AJ55"/>
    <mergeCell ref="C59:H59"/>
    <mergeCell ref="I59:W59"/>
    <mergeCell ref="X59:AJ59"/>
    <mergeCell ref="C60:H60"/>
    <mergeCell ref="C45:H45"/>
    <mergeCell ref="I45:W45"/>
    <mergeCell ref="X45:AJ45"/>
    <mergeCell ref="C46:H46"/>
    <mergeCell ref="I46:W46"/>
    <mergeCell ref="X46:AJ46"/>
    <mergeCell ref="C50:H50"/>
    <mergeCell ref="I50:W50"/>
    <mergeCell ref="X50:AJ50"/>
    <mergeCell ref="C47:H47"/>
    <mergeCell ref="I47:W47"/>
    <mergeCell ref="X47:AJ47"/>
    <mergeCell ref="C48:H48"/>
    <mergeCell ref="I48:W48"/>
    <mergeCell ref="X48:AJ48"/>
    <mergeCell ref="C49:H49"/>
    <mergeCell ref="I49:W49"/>
    <mergeCell ref="X49:AJ49"/>
    <mergeCell ref="X38:AJ38"/>
    <mergeCell ref="C39:H39"/>
    <mergeCell ref="I39:W39"/>
    <mergeCell ref="X39:AJ39"/>
    <mergeCell ref="C40:H40"/>
    <mergeCell ref="I40:W40"/>
    <mergeCell ref="X40:AJ40"/>
    <mergeCell ref="C41:H41"/>
    <mergeCell ref="I41:W41"/>
    <mergeCell ref="X41:AJ41"/>
    <mergeCell ref="C38:H38"/>
    <mergeCell ref="I38:W38"/>
    <mergeCell ref="C32:H32"/>
    <mergeCell ref="I32:W32"/>
    <mergeCell ref="X32:AJ32"/>
    <mergeCell ref="C33:H33"/>
    <mergeCell ref="I33:W33"/>
    <mergeCell ref="X33:AJ33"/>
    <mergeCell ref="C34:H34"/>
    <mergeCell ref="I34:W34"/>
    <mergeCell ref="X34:AJ34"/>
    <mergeCell ref="C28:H28"/>
    <mergeCell ref="I28:W28"/>
    <mergeCell ref="X28:AJ28"/>
    <mergeCell ref="C29:H29"/>
    <mergeCell ref="I29:W29"/>
    <mergeCell ref="X29:AJ29"/>
    <mergeCell ref="C30:H30"/>
    <mergeCell ref="I30:W30"/>
    <mergeCell ref="X30:AJ30"/>
    <mergeCell ref="C22:H22"/>
    <mergeCell ref="I22:W22"/>
    <mergeCell ref="X22:AJ22"/>
    <mergeCell ref="C23:H23"/>
    <mergeCell ref="I23:W23"/>
    <mergeCell ref="X23:AJ23"/>
    <mergeCell ref="C24:H24"/>
    <mergeCell ref="I24:W24"/>
    <mergeCell ref="X24:AJ24"/>
    <mergeCell ref="B5:M5"/>
    <mergeCell ref="N5:V5"/>
    <mergeCell ref="Z5:AV5"/>
    <mergeCell ref="AZ5:BW5"/>
    <mergeCell ref="AZ6:BD6"/>
    <mergeCell ref="BE6:BW6"/>
    <mergeCell ref="Z1:AV2"/>
    <mergeCell ref="B2:V3"/>
    <mergeCell ref="AZ2:BF2"/>
    <mergeCell ref="B4:M4"/>
    <mergeCell ref="N4:V4"/>
    <mergeCell ref="Z4:AV4"/>
    <mergeCell ref="AZ4:BD4"/>
    <mergeCell ref="BE4:BW4"/>
    <mergeCell ref="BG2:BW2"/>
    <mergeCell ref="AZ3:BW3"/>
    <mergeCell ref="AZ7:BT8"/>
    <mergeCell ref="BU7:BW8"/>
    <mergeCell ref="B8:H10"/>
    <mergeCell ref="I8:O8"/>
    <mergeCell ref="P8:V8"/>
    <mergeCell ref="I9:O10"/>
    <mergeCell ref="P9:V10"/>
    <mergeCell ref="Z9:AV9"/>
    <mergeCell ref="Z10:AF11"/>
    <mergeCell ref="AG10:AO11"/>
    <mergeCell ref="B7:H7"/>
    <mergeCell ref="I7:V7"/>
    <mergeCell ref="Z7:AD7"/>
    <mergeCell ref="AE7:AJ7"/>
    <mergeCell ref="AK7:AP7"/>
    <mergeCell ref="AQ7:AV7"/>
    <mergeCell ref="AP10:AV11"/>
    <mergeCell ref="AZ10:BG11"/>
    <mergeCell ref="BH10:BN11"/>
    <mergeCell ref="BO10:BW11"/>
    <mergeCell ref="B11:V11"/>
    <mergeCell ref="B16:V16"/>
    <mergeCell ref="Z16:AF16"/>
    <mergeCell ref="AG16:AO16"/>
    <mergeCell ref="AP16:AV16"/>
    <mergeCell ref="BH12:BN13"/>
    <mergeCell ref="AZ16:BW16"/>
    <mergeCell ref="BO12:BW13"/>
    <mergeCell ref="B13:V14"/>
    <mergeCell ref="Z13:AF14"/>
    <mergeCell ref="AG13:AO14"/>
    <mergeCell ref="AP13:AV14"/>
    <mergeCell ref="B12:V12"/>
    <mergeCell ref="Z12:AF12"/>
    <mergeCell ref="AG12:AO12"/>
    <mergeCell ref="AP12:AV12"/>
    <mergeCell ref="AZ12:BG13"/>
    <mergeCell ref="B15:V15"/>
    <mergeCell ref="Z15:AF15"/>
    <mergeCell ref="AG15:AO15"/>
    <mergeCell ref="AP15:AV15"/>
    <mergeCell ref="BK21:BP21"/>
    <mergeCell ref="BR21:BW21"/>
    <mergeCell ref="AK20:AQ20"/>
    <mergeCell ref="AR20:AT20"/>
    <mergeCell ref="AU20:BA20"/>
    <mergeCell ref="BB20:BD20"/>
    <mergeCell ref="BE20:BJ20"/>
    <mergeCell ref="BK20:BP20"/>
    <mergeCell ref="B17:V17"/>
    <mergeCell ref="B18:H18"/>
    <mergeCell ref="C19:H19"/>
    <mergeCell ref="I19:W19"/>
    <mergeCell ref="X19:AJ19"/>
    <mergeCell ref="I21:W21"/>
    <mergeCell ref="X21:AJ21"/>
    <mergeCell ref="C20:H20"/>
    <mergeCell ref="I20:W20"/>
    <mergeCell ref="X20:AJ20"/>
    <mergeCell ref="C21:H21"/>
    <mergeCell ref="AK21:AQ21"/>
    <mergeCell ref="AR21:AT21"/>
    <mergeCell ref="AU21:BA21"/>
    <mergeCell ref="BB21:BD21"/>
    <mergeCell ref="BE21:BJ21"/>
    <mergeCell ref="BK35:BQ35"/>
    <mergeCell ref="BR35:BW35"/>
    <mergeCell ref="AK19:AQ19"/>
    <mergeCell ref="AR19:AT19"/>
    <mergeCell ref="AU19:BA19"/>
    <mergeCell ref="BB19:BD19"/>
    <mergeCell ref="BE19:BJ19"/>
    <mergeCell ref="BK19:BQ19"/>
    <mergeCell ref="BR19:BW19"/>
    <mergeCell ref="BR22:BW22"/>
    <mergeCell ref="AK23:AQ23"/>
    <mergeCell ref="AR23:AT23"/>
    <mergeCell ref="AU23:BA23"/>
    <mergeCell ref="BB23:BD23"/>
    <mergeCell ref="BE23:BJ23"/>
    <mergeCell ref="BK23:BP23"/>
    <mergeCell ref="BR23:BW23"/>
    <mergeCell ref="AK22:AQ22"/>
    <mergeCell ref="AR22:AT22"/>
    <mergeCell ref="AU22:BA22"/>
    <mergeCell ref="BB22:BD22"/>
    <mergeCell ref="BE22:BJ22"/>
    <mergeCell ref="BK22:BP22"/>
    <mergeCell ref="BR20:BW20"/>
    <mergeCell ref="BR24:BW24"/>
    <mergeCell ref="AK25:AQ25"/>
    <mergeCell ref="AR25:AT25"/>
    <mergeCell ref="AU25:BA25"/>
    <mergeCell ref="BB25:BD25"/>
    <mergeCell ref="BE25:BJ25"/>
    <mergeCell ref="BK25:BP25"/>
    <mergeCell ref="BR25:BW25"/>
    <mergeCell ref="AK24:AQ24"/>
    <mergeCell ref="AR24:AT24"/>
    <mergeCell ref="AU24:BA24"/>
    <mergeCell ref="BB24:BD24"/>
    <mergeCell ref="BE24:BJ24"/>
    <mergeCell ref="BK24:BP24"/>
    <mergeCell ref="C25:H25"/>
    <mergeCell ref="I25:W25"/>
    <mergeCell ref="X25:AJ25"/>
    <mergeCell ref="BR26:BW26"/>
    <mergeCell ref="AK27:AQ27"/>
    <mergeCell ref="AR27:AT27"/>
    <mergeCell ref="AU27:BA27"/>
    <mergeCell ref="BB27:BD27"/>
    <mergeCell ref="BE27:BJ27"/>
    <mergeCell ref="BK27:BP27"/>
    <mergeCell ref="BR27:BW27"/>
    <mergeCell ref="AK26:AQ26"/>
    <mergeCell ref="AR26:AT26"/>
    <mergeCell ref="AU26:BA26"/>
    <mergeCell ref="BB26:BD26"/>
    <mergeCell ref="BE26:BJ26"/>
    <mergeCell ref="BK26:BP26"/>
    <mergeCell ref="C26:H26"/>
    <mergeCell ref="I26:W26"/>
    <mergeCell ref="X26:AJ26"/>
    <mergeCell ref="C27:H27"/>
    <mergeCell ref="I27:W27"/>
    <mergeCell ref="X27:AJ27"/>
    <mergeCell ref="BR28:BW28"/>
    <mergeCell ref="AK29:AQ29"/>
    <mergeCell ref="AR29:AT29"/>
    <mergeCell ref="AU29:BA29"/>
    <mergeCell ref="BB29:BD29"/>
    <mergeCell ref="BE29:BJ29"/>
    <mergeCell ref="BK29:BP29"/>
    <mergeCell ref="BR29:BW29"/>
    <mergeCell ref="AK28:AQ28"/>
    <mergeCell ref="AR28:AT28"/>
    <mergeCell ref="AU28:BA28"/>
    <mergeCell ref="BB28:BD28"/>
    <mergeCell ref="BE28:BJ28"/>
    <mergeCell ref="BK28:BP28"/>
    <mergeCell ref="BR30:BW30"/>
    <mergeCell ref="AK31:AQ31"/>
    <mergeCell ref="AR31:AT31"/>
    <mergeCell ref="AU31:BA31"/>
    <mergeCell ref="BB31:BD31"/>
    <mergeCell ref="BE31:BJ31"/>
    <mergeCell ref="BK31:BP31"/>
    <mergeCell ref="BR31:BW31"/>
    <mergeCell ref="AK30:AQ30"/>
    <mergeCell ref="AR30:AT30"/>
    <mergeCell ref="AU30:BA30"/>
    <mergeCell ref="BB30:BD30"/>
    <mergeCell ref="BE30:BJ30"/>
    <mergeCell ref="BK30:BP30"/>
    <mergeCell ref="C31:H31"/>
    <mergeCell ref="I31:W31"/>
    <mergeCell ref="X31:AJ31"/>
    <mergeCell ref="BE34:BJ34"/>
    <mergeCell ref="BK34:BP34"/>
    <mergeCell ref="BR32:BW32"/>
    <mergeCell ref="AK33:AQ33"/>
    <mergeCell ref="AR33:AT33"/>
    <mergeCell ref="AU33:BA33"/>
    <mergeCell ref="BB33:BD33"/>
    <mergeCell ref="BE33:BJ33"/>
    <mergeCell ref="BK33:BP33"/>
    <mergeCell ref="BR33:BW33"/>
    <mergeCell ref="AK32:AQ32"/>
    <mergeCell ref="AR32:AT32"/>
    <mergeCell ref="AU32:BA32"/>
    <mergeCell ref="BB32:BD32"/>
    <mergeCell ref="BE32:BJ32"/>
    <mergeCell ref="BK32:BP32"/>
    <mergeCell ref="BR34:BW34"/>
    <mergeCell ref="AK34:AQ34"/>
    <mergeCell ref="AR34:AT34"/>
    <mergeCell ref="AU34:BA34"/>
    <mergeCell ref="BB34:BD34"/>
    <mergeCell ref="B36:H36"/>
    <mergeCell ref="J36:AQ36"/>
    <mergeCell ref="AR36:BA36"/>
    <mergeCell ref="BB36:BD36"/>
    <mergeCell ref="BK68:BQ68"/>
    <mergeCell ref="BR68:BW68"/>
    <mergeCell ref="AK37:AQ37"/>
    <mergeCell ref="AR37:AT37"/>
    <mergeCell ref="AU37:BA37"/>
    <mergeCell ref="BB37:BD37"/>
    <mergeCell ref="BE37:BJ37"/>
    <mergeCell ref="BK37:BQ37"/>
    <mergeCell ref="BR37:BW37"/>
    <mergeCell ref="C37:H37"/>
    <mergeCell ref="I37:W37"/>
    <mergeCell ref="X37:AJ37"/>
    <mergeCell ref="BR38:BW38"/>
    <mergeCell ref="AK39:AQ39"/>
    <mergeCell ref="AR39:AT39"/>
    <mergeCell ref="AU39:BA39"/>
    <mergeCell ref="BB39:BD39"/>
    <mergeCell ref="BE39:BJ39"/>
    <mergeCell ref="BK39:BP39"/>
    <mergeCell ref="BR39:BW39"/>
    <mergeCell ref="AK38:AQ38"/>
    <mergeCell ref="AR38:AT38"/>
    <mergeCell ref="AU38:BA38"/>
    <mergeCell ref="BB38:BD38"/>
    <mergeCell ref="BE38:BJ38"/>
    <mergeCell ref="BK38:BP38"/>
    <mergeCell ref="BK43:BP43"/>
    <mergeCell ref="BR43:BW43"/>
    <mergeCell ref="AK42:AQ42"/>
    <mergeCell ref="AR42:AT42"/>
    <mergeCell ref="AU42:BA42"/>
    <mergeCell ref="BB42:BD42"/>
    <mergeCell ref="BE42:BJ42"/>
    <mergeCell ref="BK42:BP42"/>
    <mergeCell ref="BR40:BW40"/>
    <mergeCell ref="AK41:AQ41"/>
    <mergeCell ref="AR41:AT41"/>
    <mergeCell ref="AU41:BA41"/>
    <mergeCell ref="BB41:BD41"/>
    <mergeCell ref="BE41:BJ41"/>
    <mergeCell ref="BK41:BP41"/>
    <mergeCell ref="BR41:BW41"/>
    <mergeCell ref="AK40:AQ40"/>
    <mergeCell ref="AR40:AT40"/>
    <mergeCell ref="AU40:BA40"/>
    <mergeCell ref="BB40:BD40"/>
    <mergeCell ref="BE40:BJ40"/>
    <mergeCell ref="BK40:BP40"/>
    <mergeCell ref="C42:H42"/>
    <mergeCell ref="I42:W42"/>
    <mergeCell ref="X42:AJ42"/>
    <mergeCell ref="C43:H43"/>
    <mergeCell ref="BR44:BW44"/>
    <mergeCell ref="BR42:BW42"/>
    <mergeCell ref="AK43:AQ43"/>
    <mergeCell ref="AR43:AT43"/>
    <mergeCell ref="AU43:BA43"/>
    <mergeCell ref="BB43:BD43"/>
    <mergeCell ref="BE43:BJ43"/>
    <mergeCell ref="I43:W43"/>
    <mergeCell ref="X43:AJ43"/>
    <mergeCell ref="C44:H44"/>
    <mergeCell ref="I44:W44"/>
    <mergeCell ref="X44:AJ44"/>
    <mergeCell ref="AK45:AQ45"/>
    <mergeCell ref="AR45:AT45"/>
    <mergeCell ref="AU45:BA45"/>
    <mergeCell ref="BB45:BD45"/>
    <mergeCell ref="BE45:BJ45"/>
    <mergeCell ref="BK45:BP45"/>
    <mergeCell ref="BR45:BW45"/>
    <mergeCell ref="AK44:AQ44"/>
    <mergeCell ref="AR44:AT44"/>
    <mergeCell ref="AU44:BA44"/>
    <mergeCell ref="BB44:BD44"/>
    <mergeCell ref="BE44:BJ44"/>
    <mergeCell ref="BK44:BP44"/>
    <mergeCell ref="BR46:BW46"/>
    <mergeCell ref="AK47:AQ47"/>
    <mergeCell ref="AR47:AT47"/>
    <mergeCell ref="AU47:BA47"/>
    <mergeCell ref="BB47:BD47"/>
    <mergeCell ref="BE47:BJ47"/>
    <mergeCell ref="BK47:BP47"/>
    <mergeCell ref="BR47:BW47"/>
    <mergeCell ref="AK46:AQ46"/>
    <mergeCell ref="AR46:AT46"/>
    <mergeCell ref="AU46:BA46"/>
    <mergeCell ref="BB46:BD46"/>
    <mergeCell ref="BE46:BJ46"/>
    <mergeCell ref="BK46:BP46"/>
    <mergeCell ref="BR48:BW48"/>
    <mergeCell ref="AK49:AQ49"/>
    <mergeCell ref="AR49:AT49"/>
    <mergeCell ref="AU49:BA49"/>
    <mergeCell ref="BB49:BD49"/>
    <mergeCell ref="BE49:BJ49"/>
    <mergeCell ref="BK49:BP49"/>
    <mergeCell ref="BR49:BW49"/>
    <mergeCell ref="AK48:AQ48"/>
    <mergeCell ref="AR48:AT48"/>
    <mergeCell ref="AU48:BA48"/>
    <mergeCell ref="BB48:BD48"/>
    <mergeCell ref="BE48:BJ48"/>
    <mergeCell ref="BK48:BP48"/>
    <mergeCell ref="BR50:BW50"/>
    <mergeCell ref="AK51:AQ51"/>
    <mergeCell ref="AR51:AT51"/>
    <mergeCell ref="AU51:BA51"/>
    <mergeCell ref="BB51:BD51"/>
    <mergeCell ref="BE51:BJ51"/>
    <mergeCell ref="BK51:BP51"/>
    <mergeCell ref="BR51:BW51"/>
    <mergeCell ref="AK50:AQ50"/>
    <mergeCell ref="AR50:AT50"/>
    <mergeCell ref="AU50:BA50"/>
    <mergeCell ref="BB50:BD50"/>
    <mergeCell ref="BE50:BJ50"/>
    <mergeCell ref="BK50:BP50"/>
    <mergeCell ref="BR52:BW52"/>
    <mergeCell ref="AK53:AQ53"/>
    <mergeCell ref="AR53:AT53"/>
    <mergeCell ref="AU53:BA53"/>
    <mergeCell ref="BB53:BD53"/>
    <mergeCell ref="BE53:BJ53"/>
    <mergeCell ref="BK53:BP53"/>
    <mergeCell ref="BR53:BW53"/>
    <mergeCell ref="AK52:AQ52"/>
    <mergeCell ref="AR52:AT52"/>
    <mergeCell ref="AU52:BA52"/>
    <mergeCell ref="BB52:BD52"/>
    <mergeCell ref="BE52:BJ52"/>
    <mergeCell ref="BK52:BP52"/>
    <mergeCell ref="BR54:BW54"/>
    <mergeCell ref="AK55:AQ55"/>
    <mergeCell ref="AR55:AT55"/>
    <mergeCell ref="AU55:BA55"/>
    <mergeCell ref="BB55:BD55"/>
    <mergeCell ref="BE55:BJ55"/>
    <mergeCell ref="BK55:BP55"/>
    <mergeCell ref="BR55:BW55"/>
    <mergeCell ref="AK54:AQ54"/>
    <mergeCell ref="AR54:AT54"/>
    <mergeCell ref="AU54:BA54"/>
    <mergeCell ref="BB54:BD54"/>
    <mergeCell ref="BE54:BJ54"/>
    <mergeCell ref="BK54:BP54"/>
    <mergeCell ref="BR56:BW56"/>
    <mergeCell ref="AK57:AQ57"/>
    <mergeCell ref="AR57:AT57"/>
    <mergeCell ref="AU57:BA57"/>
    <mergeCell ref="BB57:BD57"/>
    <mergeCell ref="BE57:BJ57"/>
    <mergeCell ref="BK57:BP57"/>
    <mergeCell ref="BR57:BW57"/>
    <mergeCell ref="AK56:AQ56"/>
    <mergeCell ref="AR56:AT56"/>
    <mergeCell ref="AU56:BA56"/>
    <mergeCell ref="BB56:BD56"/>
    <mergeCell ref="BE56:BJ56"/>
    <mergeCell ref="BK56:BP56"/>
    <mergeCell ref="BR61:BW61"/>
    <mergeCell ref="AK60:AQ60"/>
    <mergeCell ref="AR60:AT60"/>
    <mergeCell ref="AU60:BA60"/>
    <mergeCell ref="BB60:BD60"/>
    <mergeCell ref="BE60:BJ60"/>
    <mergeCell ref="BK60:BP60"/>
    <mergeCell ref="BR58:BW58"/>
    <mergeCell ref="AK59:AQ59"/>
    <mergeCell ref="AR59:AT59"/>
    <mergeCell ref="AU59:BA59"/>
    <mergeCell ref="BB59:BD59"/>
    <mergeCell ref="BE59:BJ59"/>
    <mergeCell ref="BK59:BP59"/>
    <mergeCell ref="BR59:BW59"/>
    <mergeCell ref="AK58:AQ58"/>
    <mergeCell ref="AR58:AT58"/>
    <mergeCell ref="AU58:BA58"/>
    <mergeCell ref="BB58:BD58"/>
    <mergeCell ref="BE58:BJ58"/>
    <mergeCell ref="BK58:BP58"/>
    <mergeCell ref="I60:W60"/>
    <mergeCell ref="X60:AJ60"/>
    <mergeCell ref="C61:H61"/>
    <mergeCell ref="BR62:BW62"/>
    <mergeCell ref="AK63:AQ63"/>
    <mergeCell ref="AR63:AT63"/>
    <mergeCell ref="AU63:BA63"/>
    <mergeCell ref="BB63:BD63"/>
    <mergeCell ref="BE63:BJ63"/>
    <mergeCell ref="BK63:BP63"/>
    <mergeCell ref="BR63:BW63"/>
    <mergeCell ref="AK62:AQ62"/>
    <mergeCell ref="AR62:AT62"/>
    <mergeCell ref="AU62:BA62"/>
    <mergeCell ref="BB62:BD62"/>
    <mergeCell ref="BE62:BJ62"/>
    <mergeCell ref="BK62:BP62"/>
    <mergeCell ref="BR60:BW60"/>
    <mergeCell ref="AK61:AQ61"/>
    <mergeCell ref="AR61:AT61"/>
    <mergeCell ref="AU61:BA61"/>
    <mergeCell ref="BB61:BD61"/>
    <mergeCell ref="BE61:BJ61"/>
    <mergeCell ref="BK61:BP61"/>
    <mergeCell ref="BR64:BW64"/>
    <mergeCell ref="AK65:AQ65"/>
    <mergeCell ref="AR65:AT65"/>
    <mergeCell ref="AU65:BA65"/>
    <mergeCell ref="BB65:BD65"/>
    <mergeCell ref="BE65:BJ65"/>
    <mergeCell ref="BK65:BP65"/>
    <mergeCell ref="BR65:BW65"/>
    <mergeCell ref="AK64:AQ64"/>
    <mergeCell ref="AR64:AT64"/>
    <mergeCell ref="AU64:BA64"/>
    <mergeCell ref="BB64:BD64"/>
    <mergeCell ref="BE64:BJ64"/>
    <mergeCell ref="BK64:BP64"/>
    <mergeCell ref="BR67:BW67"/>
    <mergeCell ref="BY71:BZ71"/>
    <mergeCell ref="BR66:BW66"/>
    <mergeCell ref="AK67:AQ67"/>
    <mergeCell ref="AR67:AT67"/>
    <mergeCell ref="AU67:BA67"/>
    <mergeCell ref="BB67:BD67"/>
    <mergeCell ref="BE67:BJ67"/>
    <mergeCell ref="BK67:BP67"/>
    <mergeCell ref="AK66:AQ66"/>
    <mergeCell ref="AR66:AT66"/>
    <mergeCell ref="AU66:BA66"/>
    <mergeCell ref="BB66:BD66"/>
    <mergeCell ref="BE66:BJ66"/>
    <mergeCell ref="BK66:BP66"/>
  </mergeCells>
  <phoneticPr fontId="3"/>
  <conditionalFormatting sqref="AK20:AQ35 AK38:AQ67">
    <cfRule type="expression" dxfId="15" priority="6">
      <formula>$BZ$18=TRUE</formula>
    </cfRule>
  </conditionalFormatting>
  <conditionalFormatting sqref="AK37:AQ37">
    <cfRule type="expression" dxfId="14" priority="4">
      <formula>$BZ$18=TRUE</formula>
    </cfRule>
  </conditionalFormatting>
  <conditionalFormatting sqref="AP16:AV16">
    <cfRule type="expression" dxfId="13" priority="1">
      <formula>$AP$16="登録番号確認"</formula>
    </cfRule>
  </conditionalFormatting>
  <conditionalFormatting sqref="AU20:BA35 AU38:BA67">
    <cfRule type="expression" dxfId="12" priority="5">
      <formula>$CA$18=TRUE</formula>
    </cfRule>
  </conditionalFormatting>
  <conditionalFormatting sqref="AU37:BA37">
    <cfRule type="expression" dxfId="11" priority="3">
      <formula>$CA$18=TRUE</formula>
    </cfRule>
  </conditionalFormatting>
  <conditionalFormatting sqref="BH12:BN13">
    <cfRule type="expression" dxfId="10" priority="2">
      <formula>$BH$12="確認"</formula>
    </cfRule>
  </conditionalFormatting>
  <dataValidations count="20">
    <dataValidation imeMode="on" allowBlank="1" showInputMessage="1" showErrorMessage="1" sqref="AU65324 AU130860 AU196396 AU261932 AU327468 AU393004 AU458540 AU524076 AU589612 AU655148 AU720684 AU786220 AU851756 AU917292 AU982828 AT65330:AT65332 AT130866:AT130868 AT196402:AT196404 AT261938:AT261940 AT327474:AT327476 AT393010:AT393012 AT458546:AT458548 AT524082:AT524084 AT589618:AT589620 AT655154:AT655156 AT720690:AT720692 AT786226:AT786228 AT851762:AT851764 AT917298:AT917300 AT982834:AT982836 AT65334:AT65336 AT130870:AT130872 AT196406:AT196408 AT261942:AT261944 AT327478:AT327480 AT393014:AT393016 AT458550:AT458552 AT524086:AT524088 AT589622:AT589624 AT655158:AT655160 AT720694:AT720696 AT786230:AT786232 AT851766:AT851768 AT917302:AT917304 AT982838:AT982840 AT65338:AT65340 AT130874:AT130876 AT196410:AT196412 AT261946:AT261948 AT327482:AT327484 AT393018:AT393020 AT458554:AT458556 AT524090:AT524092 AT589626:AT589628 AT655162:AT655164 AT720698:AT720700 AT786234:AT786236 AT851770:AT851772 AT917306:AT917308 AT982842:AT982844 AT65342:AT65344 AT130878:AT130880 AT196414:AT196416 AT261950:AT261952 AT327486:AT327488 AT393022:AT393024 AT458558:AT458560 AT524094:AT524096 AT589630:AT589632 AT655166:AT655168 AT720702:AT720704 AT786238:AT786240 AT851774:AT851776 AT917310:AT917312 AT982846:AT982848 AT65346:AT65348 AT130882:AT130884 AT196418:AT196420 AT261954:AT261956 AT327490:AT327492 AT393026:AT393028 AT458562:AT458564 AT524098:AT524100 AT589634:AT589636 AT655170:AT655172 AT720706:AT720708 AT786242:AT786244 AT851778:AT851780 AT917314:AT917316 AT982850:AT982852 AT65350:AT65352 AT130886:AT130888 AT196422:AT196424 AT261958:AT261960 AT327494:AT327496 AT393030:AT393032 AT458566:AT458568 AT524102:AT524104 AT589638:AT589640 AT655174:AT655176 AT720710:AT720712 AT786246:AT786248 AT851782:AT851784 AT917318:AT917320 AT982854:AT982856 AT65354:AT65356 AT130890:AT130892 AT196426:AT196428 AT261962:AT261964 AT327498:AT327500 AT393034:AT393036 AT458570:AT458572 AT524106:AT524108 AT589642:AT589644 AT655178:AT655180 AT720714:AT720716 AT786250:AT786252 AT851786:AT851788 AT917322:AT917324 AT982858:AT982860 AT65358:AT65360 AT130894:AT130896 AT196430:AT196432 AT261966:AT261968 AT327502:AT327504 AT393038:AT393040 AT458574:AT458576 AT524110:AT524112 AT589646:AT589648 AT655182:AT655184 AT720718:AT720720 AT786254:AT786256 AT851790:AT851792 AT917326:AT917328 AT982862:AT982864 AT65362:AT65364 AT130898:AT130900 AT196434:AT196436 AT261970:AT261972 AT327506:AT327508 AT393042:AT393044 AT458578:AT458580 AT524114:AT524116 AT589650:AT589652 AT655186:AT655188 AT720722:AT720724 AT786258:AT786260 AT851794:AT851796 AT917330:AT917332 AT982866:AT982868 AT65366:AT65368 AT130902:AT130904 AT196438:AT196440 AT261974:AT261976 AT327510:AT327512 AT393046:AT393048 AT458582:AT458584 AT524118:AT524120 AT589654:AT589656 AT655190:AT655192 AT720726:AT720728 AT786262:AT786264 AT851798:AT851800 AT917334:AT917336 AT982870:AT982872 AU65374 AU130910 AU196446 AU261982 AU327518 AU393054 AU458590 AU524126 AU589662 AU655198 AU720734 AU786270 AU851806 AU917342 AU982878 AT65380:AT65382 AT130916:AT130918 AT196452:AT196454 AT261988:AT261990 AT327524:AT327526 AT393060:AT393062 AT458596:AT458598 AT524132:AT524134 AT589668:AT589670 AT655204:AT655206 AT720740:AT720742 AT786276:AT786278 AT851812:AT851814 AT917348:AT917350 AT982884:AT982886 AT65384:AT65386 AT130920:AT130922 AT196456:AT196458 AT261992:AT261994 AT327528:AT327530 AT393064:AT393066 AT458600:AT458602 AT524136:AT524138 AT589672:AT589674 AT655208:AT655210 AT720744:AT720746 AT786280:AT786282 AT851816:AT851818 AT917352:AT917354 AT982888:AT982890 AT65388:AT65390 AT130924:AT130926 AT196460:AT196462 AT261996:AT261998 AT327532:AT327534 AT393068:AT393070 AT458604:AT458606 AT524140:AT524142 AT589676:AT589678 AT655212:AT655214 AT720748:AT720750 AT786284:AT786286 AT851820:AT851822 AT917356:AT917358 AT982892:AT982894 AT65392:AT65394 AT130928:AT130930 AT196464:AT196466 AT262000:AT262002 AT327536:AT327538 AT393072:AT393074 AT458608:AT458610 AT524144:AT524146 AT589680:AT589682 AT655216:AT655218 AT720752:AT720754 AT786288:AT786290 AT851824:AT851826 AT917360:AT917362 AT982896:AT982898 AT65396:AT65398 AT130932:AT130934 AT196468:AT196470 AT262004:AT262006 AT327540:AT327542 AT393076:AT393078 AT458612:AT458614 AT524148:AT524150 AT589684:AT589686 AT655220:AT655222 AT720756:AT720758 AT786292:AT786294 AT851828:AT851830 AT917364:AT917366 AT982900:AT982902 AT65400:AT65402 AT130936:AT130938 AT196472:AT196474 AT262008:AT262010 AT327544:AT327546 AT393080:AT393082 AT458616:AT458618 AT524152:AT524154 AT589688:AT589690 AT655224:AT655226 AT720760:AT720762 AT786296:AT786298 AT851832:AT851834 AT917368:AT917370 AT982904:AT982906 AT65404:AT65406 AT130940:AT130942 AT196476:AT196478 AT262012:AT262014 AT327548:AT327550 AT393084:AT393086 AT458620:AT458622 AT524156:AT524158 AT589692:AT589694 AT655228:AT655230 AT720764:AT720766 AT786300:AT786302 AT851836:AT851838 AT917372:AT917374 AT982908:AT982910 AT65408:AT65410 AT130944:AT130946 AT196480:AT196482 AT262016:AT262018 AT327552:AT327554 AT393088:AT393090 AT458624:AT458626 AT524160:AT524162 AT589696:AT589698 AT655232:AT655234 AT720768:AT720770 AT786304:AT786306 AT851840:AT851842 AT917376:AT917378 AT982912:AT982914 AT65412:AT65414 AT130948:AT130950 AT196484:AT196486 AT262020:AT262022 AT327556:AT327558 AT393092:AT393094 AT458628:AT458630 AT524164:AT524166 AT589700:AT589702 AT655236:AT655238 AT720772:AT720774 AT786308:AT786310 AT851844:AT851846 AT917380:AT917382 AT982916:AT982918 AT65416:AT65418 AT130952:AT130954 AT196488:AT196490 AT262024:AT262026 AT327560:AT327562 AT393096:AT393098 AT458632:AT458634 AT524168:AT524170 AT589704:AT589706 AT655240:AT655242 AT720776:AT720778 AT786312:AT786314 AT851848:AT851850 AT917384:AT917386 AT982920:AT982922 AT65466:AT65468 AT131002:AT131004 AT196538:AT196540 AT262074:AT262076 AT327610:AT327612 AT393146:AT393148 AT458682:AT458684 AT524218:AT524220 AT589754:AT589756 AT655290:AT655292 AT720826:AT720828 AT786362:AT786364 AT851898:AT851900 AT917434:AT917436 AT982970:AT982972 AT65430:AT65432 AT130966:AT130968 AT196502:AT196504 AT262038:AT262040 AT327574:AT327576 AT393110:AT393112 AT458646:AT458648 AT524182:AT524184 AT589718:AT589720 AT655254:AT655256 AT720790:AT720792 AT786326:AT786328 AT851862:AT851864 AT917398:AT917400 AT982934:AT982936 AT65434:AT65436 AT130970:AT130972 AT196506:AT196508 AT262042:AT262044 AT327578:AT327580 AT393114:AT393116 AT458650:AT458652 AT524186:AT524188 AT589722:AT589724 AT655258:AT655260 AT720794:AT720796 AT786330:AT786332 AT851866:AT851868 AT917402:AT917404 AT982938:AT982940 AT65438:AT65440 AT130974:AT130976 AT196510:AT196512 AT262046:AT262048 AT327582:AT327584 AT393118:AT393120 AT458654:AT458656 AT524190:AT524192 AT589726:AT589728 AT655262:AT655264 AT720798:AT720800 AT786334:AT786336 AT851870:AT851872 AT917406:AT917408 AT982942:AT982944 AT65442:AT65444 AT130978:AT130980 AT196514:AT196516 AT262050:AT262052 AT327586:AT327588 AT393122:AT393124 AT458658:AT458660 AT524194:AT524196 AT589730:AT589732 AT655266:AT655268 AT720802:AT720804 AT786338:AT786340 AT851874:AT851876 AT917410:AT917412 AT982946:AT982948 AT65446:AT65448 AT130982:AT130984 AT196518:AT196520 AT262054:AT262056 AT327590:AT327592 AT393126:AT393128 AT458662:AT458664 AT524198:AT524200 AT589734:AT589736 AT655270:AT655272 AT720806:AT720808 AT786342:AT786344 AT851878:AT851880 AT917414:AT917416 AT982950:AT982952 AT65450:AT65452 AT130986:AT130988 AT196522:AT196524 AT262058:AT262060 AT327594:AT327596 AT393130:AT393132 AT458666:AT458668 AT524202:AT524204 AT589738:AT589740 AT655274:AT655276 AT720810:AT720812 AT786346:AT786348 AT851882:AT851884 AT917418:AT917420 AT982954:AT982956 AT65454:AT65456 AT130990:AT130992 AT196526:AT196528 AT262062:AT262064 AT327598:AT327600 AT393134:AT393136 AT458670:AT458672 AT524206:AT524208 AT589742:AT589744 AT655278:AT655280 AT720814:AT720816 AT786350:AT786352 AT851886:AT851888 AT917422:AT917424 AT982958:AT982960 AT65458:AT65460 AT130994:AT130996 AT196530:AT196532 AT262066:AT262068 AT327602:AT327604 AT393138:AT393140 AT458674:AT458676 AT524210:AT524212 AT589746:AT589748 AT655282:AT655284 AT720818:AT720820 AT786354:AT786356 AT851890:AT851892 AT917426:AT917428 AT982962:AT982964 AT65462:AT65464 AT130998:AT131000 AT196534:AT196536 AT262070:AT262072 AT327606:AT327608 AT393142:AT393144 AT458678:AT458680 AT524214:AT524216 AT589750:AT589752 AT655286:AT655288 AT720822:AT720824 AT786358:AT786360 AT851894:AT851896 AT917430:AT917432 AT982966:AT982968 AU65424 AU130960 AU196496 AU262032 AU327568 AU393104 AU458640 AU524176 AU589712 AU655248 AU720784 AU786320 AU851856 AU917392 AU982928 X327521:AG327521 X393057:AG393057 X458593:AG458593 X524129:AG524129 X589665:AG589665 X655201:AG655201 X720737:AG720737 X786273:AG786273 X851809:AG851809 X917345:AG917345 X982881:AG982881 X65427:AG65427 X130963:AG130963 X196499:AG196499 X262035:AG262035 X327571:AG327571 X393107:AG393107 X458643:AG458643 X524179:AG524179 X589715:AG589715 X655251:AG655251 X720787:AG720787 X786323:AG786323 X851859:AG851859 X917395:AG917395 X982931:AG982931 X65327:AG65327 X130863:AG130863 X196399:AG196399 X261935:AG261935 X327471:AG327471 X393007:AG393007 X458543:AG458543 X524079:AG524079 X589615:AG589615 X655151:AG655151 X720687:AG720687 X786223:AG786223 X851759:AG851759 X917295:AG917295 X982831:AG982831 X65377:AG65377 X130913:AG130913 X196449:AG196449 X261985:AG261985"/>
    <dataValidation type="whole" imeMode="off" operator="greaterThan" allowBlank="1" showInputMessage="1" showErrorMessage="1" sqref="I65327 I130863 I196399 I261935 I327471 I393007 I458543 I524079 I589615 I655151 I720687 I786223 I851759 I917295 I982831 AH65327 AH130863 AH196399 AH261935 AH327471 AH393007 AH458543 AH524079 AH589615 AH655151 AH720687 AH786223 AH851759 AH917295 AH982831 I65377 I130913 I196449 I261985 I327521 I393057 I458593 I524129 I589665 I655201 I720737 I786273 I851809 I917345 I982881 I65427 I130963 I196499 I262035 I327571 I393107 I458643 I524179 I589715 I655251 I720787 I786323 I851859 I917395 I982931 AH17:AH18 AN982931:AT982931 AN17:AT18 AN917395:AT917395 AN851859:AT851859 AN786323:AT786323 AN720787:AT720787 AN655251:AT655251 AN589715:AT589715 AN524179:AT524179 AN458643:AT458643 AN393107:AT393107 AN327571:AT327571 AN262035:AT262035 AN196499:AT196499 AN130963:AT130963 AN65427:AT65427 AN982881:AT982881 AN917345:AT917345 AN851809:AT851809 AN786273:AT786273 AN720737:AT720737 AN655201:AT655201 AN589665:AT589665 AN524129:AT524129 AN458593:AT458593 AN393057:AT393057 AN327521:AT327521 AN261985:AT261985 AN196449:AT196449 AN130913:AT130913 AN65377:AT65377 AN982831:AT982831 AN917295:AT917295 AN851759:AT851759 AN786223:AT786223 AN720687:AT720687 AN655151:AT655151 AN589615:AT589615 AN524079:AT524079 AN458543:AT458543 AN393007:AT393007 AN327471:AT327471 AN261935:AT261935 AN196399:AT196399 AN130863:AT130863 AN65327:AT65327">
      <formula1>0</formula1>
    </dataValidation>
    <dataValidation type="decimal" imeMode="off" allowBlank="1" showInputMessage="1" showErrorMessage="1" sqref="AK65330 AK130866 AK196402 AK261938 AK327474 AK393010 AK458546 AK524082 AK589618 AK655154 AK720690 AK786226 AK851762 AK917298 AK982834 AK917434 AK65334 AK130870 AK196406 AK261942 AK327478 AK393014 AK458550 AK524086 AK589622 AK655158 AK720694 AK786230 AK851766 AK917302 AK982838 AK65338 AK130874 AK196410 AK261946 AK327482 AK393018 AK458554 AK524090 AK589626 AK655162 AK720698 AK786234 AK851770 AK917306 AK982842 AK65342 AK130878 AK196414 AK261950 AK327486 AK393022 AK458558 AK524094 AK589630 AK655166 AK720702 AK786238 AK851774 AK917310 AK982846 AK65346 AK130882 AK196418 AK261954 AK327490 AK393026 AK458562 AK524098 AK589634 AK655170 AK720706 AK786242 AK851778 AK917314 AK982850 AK65350 AK130886 AK196422 AK261958 AK327494 AK393030 AK458566 AK524102 AK589638 AK655174 AK720710 AK786246 AK851782 AK917318 AK982854 AK65354 AK130890 AK196426 AK261962 AK327498 AK393034 AK458570 AK524106 AK589642 AK655178 AK720714 AK786250 AK851786 AK917322 AK982858 AK65358 AK130894 AK196430 AK261966 AK327502 AK393038 AK458574 AK524110 AK589646 AK655182 AK720718 AK786254 AK851790 AK917326 AK982862 AK65362 AK130898 AK196434 AK261970 AK327506 AK393042 AK458578 AK524114 AK589650 AK655186 AK720722 AK786258 AK851794 AK917330 AK982866 AK982970 AK65366 AK130902 AK196438 AK261974 AK327510 AK393046 AK458582 AK524118 AK589654 AK655190 AK720726 AK786262 AK851798 AK917334 AK982870 AK65380 AK130916 AK196452 AK261988 AK327524 AK393060 AK458596 AK524132 AK589668 AK655204 AK720740 AK786276 AK851812 AK917348 AK982884 AK65384 AK130920 AK196456 AK261992 AK327528 AK393064 AK458600 AK524136 AK589672 AK655208 AK720744 AK786280 AK851816 AK917352 AK982888 AK65388 AK130924 AK196460 AK261996 AK327532 AK393068 AK458604 AK524140 AK589676 AK655212 AK720748 AK786284 AK851820 AK917356 AK982892 AK65392 AK130928 AK196464 AK262000 AK327536 AK393072 AK458608 AK524144 AK589680 AK655216 AK720752 AK786288 AK851824 AK917360 AK982896 AK65396 AK130932 AK196468 AK262004 AK327540 AK393076 AK458612 AK524148 AK589684 AK655220 AK720756 AK786292 AK851828 AK917364 AK982900 AK65400 AK130936 AK196472 AK262008 AK327544 AK393080 AK458616 AK524152 AK589688 AK655224 AK720760 AK786296 AK851832 AK917368 AK982904 AK65404 AK130940 AK196476 AK262012 AK327548 AK393084 AK458620 AK524156 AK589692 AK655228 AK720764 AK786300 AK851836 AK917372 AK982908 AK65408 AK130944 AK196480 AK262016 AK327552 AK393088 AK458624 AK524160 AK589696 AK655232 AK720768 AK786304 AK851840 AK917376 AK982912 AK65412 AK130948 AK196484 AK262020 AK327556 AK393092 AK458628 AK524164 AK589700 AK655236 AK720772 AK786308 AK851844 AK917380 AK982916 AK65416 AK130952 AK196488 AK262024 AK327560 AK393096 AK458632 AK524168 AK589704 AK655240 AK720776 AK786312 AK851848 AK917384 AK982920 AK65430 AK130966 AK196502 AK262038 AK327574 AK393110 AK458646 AK524182 AK589718 AK655254 AK720790 AK786326 AK851862 AK917398 AK982934 AK65434 AK130970 AK196506 AK262042 AK327578 AK393114 AK458650 AK524186 AK589722 AK655258 AK720794 AK786330 AK851866 AK917402 AK982938 AK65438 AK130974 AK196510 AK262046 AK327582 AK393118 AK458654 AK524190 AK589726 AK655262 AK720798 AK786334 AK851870 AK917406 AK982942 AK65442 AK130978 AK196514 AK262050 AK327586 AK393122 AK458658 AK524194 AK589730 AK655266 AK720802 AK786338 AK851874 AK917410 AK982946 AK65446 AK130982 AK196518 AK262054 AK327590 AK393126 AK458662 AK524198 AK589734 AK655270 AK720806 AK786342 AK851878 AK917414 AK982950 AK65450 AK130986 AK196522 AK262058 AK327594 AK393130 AK458666 AK524202 AK589738 AK655274 AK720810 AK786346 AK851882 AK917418 AK982954 AK65454 AK130990 AK196526 AK262062 AK327598 AK393134 AK458670 AK524206 AK589742 AK655278 AK720814 AK786350 AK851886 AK917422 AK982958 AK65458 AK130994 AK196530 AK262066 AK327602 AK393138 AK458674 AK524210 AK589746 AK655282 AK720818 AK786354 AK851890 AK917426 AK982962 AK65462 AK130998 AK196534 AK262070 AK327606 AK393142 AK458678 AK524214 AK589750 AK655286 AK720822 AK786358 AK851894 AK917430 AK982966 AK65466 AK131002 AK196538 AK262074 AK327610 AK393146 AK458682 AK524218 AK589754 AK655290 AK720826 AK786362 AK851898">
      <formula1>-99999999999</formula1>
      <formula2>99999999999</formula2>
    </dataValidation>
    <dataValidation type="decimal" imeMode="off" allowBlank="1" showInputMessage="1" showErrorMessage="1" sqref="BR38:BW67 BR20:BW35 BE20:BJ35 BE38:BJ67 AU458625:BJ458626 AU393089:BJ393090 BB20:BC35 AU65351:BJ65352 AU130887:BJ130888 AU196423:BJ196424 AU982913:BJ982914 AU65405:BJ65406 AU130941:BJ130942 AU196477:BJ196478 AU262013:BJ262014 AU327549:BJ327550 AU393085:BJ393086 AU458621:BJ458622 AU524157:BJ524158 AU589693:BJ589694 AU655229:BJ655230 AU720765:BJ720766 AU786301:BJ786302 AU851837:BJ851838 AU917373:BJ917374 AU982909:BJ982910 AU65401:BJ65402 AU130937:BJ130938 AU196473:BJ196474 AU262009:BJ262010 AU327545:BJ327546 AU393081:BJ393082 AU458617:BJ458618 AU524153:BJ524154 AU589689:BJ589690 AU655225:BJ655226 AU720761:BJ720762 AU786297:BJ786298 AU851833:BJ851834 AU917369:BJ917370 AU982905:BJ982906 AU65397:BJ65398 AU130933:BJ130934 AU196469:BJ196470 AU262005:BJ262006 AU327541:BJ327542 AU393077:BJ393078 AU458613:BJ458614 AU524149:BJ524150 AU589685:BJ589686 AU655221:BJ655222 AU720757:BJ720758 AU786293:BJ786294 AU851829:BJ851830 AU917365:BJ917366 AU982901:BJ982902 AU65393:BJ65394 AU130929:BJ130930 AU196465:BJ196466 AU262001:BJ262002 AU327537:BJ327538 AU393073:BJ393074 AU458609:BJ458610 AU524145:BJ524146 AU589681:BJ589682 AU655217:BJ655218 AU720753:BJ720754 AU786289:BJ786290 AU851825:BJ851826 AU917361:BJ917362 AU982897:BJ982898 AU65389:BJ65390 AU130925:BJ130926 AU196461:BJ196462 AU261997:BJ261998 AU327533:BJ327534 AU393069:BJ393070 AU458605:BJ458606 AU524141:BJ524142 AU589677:BJ589678 AU655213:BJ655214 AU720749:BJ720750 AU786285:BJ786286 AU851821:BJ851822 AU917357:BJ917358 AU982893:BJ982894 AU65385:BJ65386 AU130921:BJ130922 AU196457:BJ196458 AU261993:BJ261994 AU327529:BJ327530 AU393065:BJ393066 AU458601:BJ458602 AU524137:BJ524138 AU589673:BJ589674 AU655209:BJ655210 AU720745:BJ720746 AU786281:BJ786282 AU851817:BJ851818 AU917353:BJ917354 AU982889:BJ982890 AU65381:BJ65382 AU130917:BJ130918 AU196453:BJ196454 AU261989:BJ261990 AU327525:BJ327526 AU393061:BJ393062 AU458597:BJ458598 AU524133:BJ524134 AU589669:BJ589670 AU655205:BJ655206 AU720741:BJ720742 AU786277:BJ786278 AU851813:BJ851814 AU917349:BJ917350 AU982885:BJ982886 AU65467:BJ65468 AU131003:BJ131004 AU196539:BJ196540 AU262075:BJ262076 AU327611:BJ327612 AU393147:BJ393148 AU458683:BJ458684 AU524219:BJ524220 AU589755:BJ589756 AU655291:BJ655292 AU720827:BJ720828 AU786363:BJ786364 AU851899:BJ851900 AU917435:BJ917436 AU982971:BJ982972 AU65463:BJ65464 AU130999:BJ131000 AU196535:BJ196536 AU262071:BJ262072 AU327607:BJ327608 AU393143:BJ393144 AU458679:BJ458680 AU524215:BJ524216 AU589751:BJ589752 AU655287:BJ655288 AU720823:BJ720824 AU786359:BJ786360 AU851895:BJ851896 AU917431:BJ917432 AU982967:BJ982968 AU65459:BJ65460 AU130995:BJ130996 AU196531:BJ196532 AU262067:BJ262068 AU327603:BJ327604 AU393139:BJ393140 AU458675:BJ458676 AU524211:BJ524212 AU589747:BJ589748 AU655283:BJ655284 AU720819:BJ720820 AU786355:BJ786356 AU851891:BJ851892 AU917427:BJ917428 AU982963:BJ982964 AU65455:BJ65456 AU130991:BJ130992 AU196527:BJ196528 AU262063:BJ262064 AU327599:BJ327600 AU393135:BJ393136 AU458671:BJ458672 AU524207:BJ524208 AU589743:BJ589744 AU655279:BJ655280 AU720815:BJ720816 AU786351:BJ786352 AU851887:BJ851888 AU917423:BJ917424 AU982959:BJ982960 AU65451:BJ65452 AU130987:BJ130988 AU196523:BJ196524 AU262059:BJ262060 AU327595:BJ327596 AU393131:BJ393132 AU458667:BJ458668 AU524203:BJ524204 AU589739:BJ589740 AU655275:BJ655276 AU720811:BJ720812 AU786347:BJ786348 AU851883:BJ851884 AU917419:BJ917420 AU982955:BJ982956 AU65447:BJ65448 AU130983:BJ130984 AU196519:BJ196520 AU262055:BJ262056 AU327591:BJ327592 AU393127:BJ393128 AU458663:BJ458664 AU524199:BJ524200 AU589735:BJ589736 AU655271:BJ655272 AU720807:BJ720808 AU786343:BJ786344 AU851879:BJ851880 AU917415:BJ917416 AU982951:BJ982952 AU65443:BJ65444 AU130979:BJ130980 AU196515:BJ196516 AU262051:BJ262052 AU327587:BJ327588 AU393123:BJ393124 AU458659:BJ458660 AU524195:BJ524196 AU589731:BJ589732 AU655267:BJ655268 AU720803:BJ720804 AU786339:BJ786340 AU851875:BJ851876 AU917411:BJ917412 AU982947:BJ982948 AU65439:BJ65440 AU130975:BJ130976 AU196511:BJ196512 AU262047:BJ262048 AU327583:BJ327584 AU393119:BJ393120 AU458655:BJ458656 AU524191:BJ524192 AU589727:BJ589728 AU655263:BJ655264 AU720799:BJ720800 AU786335:BJ786336 AU851871:BJ851872 AU917407:BJ917408 AU982943:BJ982944 AU65435:BJ65436 AU130971:BJ130972 AU196507:BJ196508 AU262043:BJ262044 AU327579:BJ327580 AU393115:BJ393116 AU458651:BJ458652 AU524187:BJ524188 AU589723:BJ589724 AU655259:BJ655260 AU720795:BJ720796 AU786331:BJ786332 AU851867:BJ851868 AU917403:BJ917404 AU982939:BJ982940 AU65431:BJ65432 AU130967:BJ130968 AU196503:BJ196504 AU262039:BJ262040 AU327575:BJ327576 AU393111:BJ393112 AU458647:BJ458648 AU524183:BJ524184 AU589719:BJ589720 AU655255:BJ655256 AU720791:BJ720792 AU786327:BJ786328 AU851863:BJ851864 AU917399:BJ917400 AU982935:BJ982936 AU589697:BJ589698 AU655233:BJ655234 AU720769:BJ720770 AU786305:BJ786306 AU851841:BJ851842 AU524161:BJ524162 AU917377:BJ917378 AU65367:BJ65368 AU130903:BJ130904 AU196439:BJ196440 AU261975:BJ261976 AU327511:BJ327512 AU393047:BJ393048 AU458583:BJ458584 AU524119:BJ524120 AU589655:BJ589656 AU655191:BJ655192 AU720727:BJ720728 AU786263:BJ786264 AU851799:BJ851800 AU917335:BJ917336 AU982871:BJ982872 AU65363:BJ65364 AU130899:BJ130900 AU196435:BJ196436 AU261971:BJ261972 AU327507:BJ327508 AU393043:BJ393044 AU458579:BJ458580 AU524115:BJ524116 AU589651:BJ589652 AU655187:BJ655188 AU720723:BJ720724 AU786259:BJ786260 AU851795:BJ851796 AU917331:BJ917332 AU982867:BJ982868 AU65359:BJ65360 AU130895:BJ130896 AU196431:BJ196432 AU261967:BJ261968 AU327503:BJ327504 AU393039:BJ393040 AU458575:BJ458576 AU524111:BJ524112 AU589647:BJ589648 AU655183:BJ655184 AU720719:BJ720720 AU786255:BJ786256 AU851791:BJ851792 AU917327:BJ917328 AU982863:BJ982864 AU65355:BJ65356 AU130891:BJ130892 AU196427:BJ196428 AU261963:BJ261964 AU327499:BJ327500 AU393035:BJ393036 AU458571:BJ458572 AU524107:BJ524108 AU589643:BJ589644 AU655179:BJ655180 AU720715:BJ720716 AU786251:BJ786252 AU851787:BJ851788 AU917323:BJ917324 AU982859:BJ982860 AU261959:BJ261960 AU327495:BJ327496 AU393031:BJ393032 AU458567:BJ458568 AU524103:BJ524104 AU589639:BJ589640 AU655175:BJ655176 AU720711:BJ720712 AU786247:BJ786248 AU851783:BJ851784 AU917319:BJ917320 AU982855:BJ982856 AU65347:BJ65348 AU130883:BJ130884 AU196419:BJ196420 AU261955:BJ261956 AU327491:BJ327492 AU393027:BJ393028 AU458563:BJ458564 AU524099:BJ524100 AU589635:BJ589636 AU655171:BJ655172 AU720707:BJ720708 AU786243:BJ786244 AU851779:BJ851780 AU917315:BJ917316 AU982851:BJ982852 AU65343:BJ65344 AU130879:BJ130880 AU196415:BJ196416 AU261951:BJ261952 AU327487:BJ327488 AU393023:BJ393024 AU458559:BJ458560 AU524095:BJ524096 AU589631:BJ589632 AU655167:BJ655168 AU720703:BJ720704 AU786239:BJ786240 AU851775:BJ851776 AU917311:BJ917312 AU982847:BJ982848 AU65339:BJ65340 AU130875:BJ130876 AU196411:BJ196412 AU261947:BJ261948 AU327483:BJ327484 AU393019:BJ393020 AU458555:BJ458556 AU524091:BJ524092 AU589627:BJ589628 AU655163:BJ655164 AU720699:BJ720700 AU786235:BJ786236 AU851771:BJ851772 AU917307:BJ917308 AU982843:BJ982844 AU65335:BJ65336 AU130871:BJ130872 AU196407:BJ196408 AU261943:BJ261944 AU327479:BJ327480 AU393015:BJ393016 AU458551:BJ458552 AU524087:BJ524088 AU589623:BJ589624 AU655159:BJ655160 AU720695:BJ720696 AU786231:BJ786232 AU851767:BJ851768 AU917303:BJ917304 AU982839:BJ982840 AU65331:BJ65332 AU130867:BJ130868 AU196403:BJ196404 AU261939:BJ261940 AU327475:BJ327476 AU393011:BJ393012 AU458547:BJ458548 AU524083:BJ524084 AU589619:BJ589620 AU655155:BJ655156 AU720691:BJ720692 AU786227:BJ786228 AU851763:BJ851764 AU917299:BJ917300 AU982835:BJ982836 AU65417:BJ65418 AU130953:BJ130954 AU196489:BJ196490 AU262025:BJ262026 AU327561:BJ327562 AU393097:BJ393098 AU458633:BJ458634 AU524169:BJ524170 AU589705:BJ589706 AU655241:BJ655242 AU720777:BJ720778 AU786313:BJ786314 AU851849:BJ851850 AU917385:BJ917386 AU982921:BJ982922 AU65413:BJ65414 AU130949:BJ130950 AU196485:BJ196486 AU262021:BJ262022 AU327557:BJ327558 AU393093:BJ393094 AU458629:BJ458630 AU524165:BJ524166 AU589701:BJ589702 AU655237:BJ655238 AU720773:BJ720774 AU786309:BJ786310 AU851845:BJ851846 AU917381:BJ917382 AU982917:BJ982918 AU65409:BJ65410 AU130945:BJ130946 AU196481:BJ196482 AU262017:BJ262018 AU327553:BJ327554 BB38:BC67 AU38:BA67">
      <formula1>-999999999999999</formula1>
      <formula2>999999999999999</formula2>
    </dataValidation>
    <dataValidation type="textLength" allowBlank="1" showInputMessage="1" showErrorMessage="1" sqref="AT65361 AT130897 AT196433 AT261969 AT327505 AT393041 AT458577 AT524113 AT589649 AT655185 AT720721 AT786257 AT851793 AT917329 AT982865 AT65329 AT130865 AT196401 AT261937 AT327473 AT393009 AT458545 AT524081 AT589617 AT655153 AT720689 AT786225 AT851761 AT917297 AT982833 AT65357 AT130893 AT196429 AT261965 AT327501 AT393037 AT458573 AT524109 AT589645 AT655181 AT720717 AT786253 AT851789 AT917325 AT982861 AT65333 AT130869 AT196405 AT261941 AT327477 AT393013 AT458549 AT524085 AT589621 AT655157 AT720693 AT786229 AT851765 AT917301 AT982837 AT65337 AT130873 AT196409 AT261945 AT327481 AT393017 AT458553 AT524089 AT589625 AT655161 AT720697 AT786233 AT851769 AT917305 AT982841 AT65341 AT130877 AT196413 AT261949 AT327485 AT393021 AT458557 AT524093 AT589629 AT655165 AT720701 AT786237 AT851773 AT917309 AT982845 AT65345 AT130881 AT196417 AT261953 AT327489 AT393025 AT458561 AT524097 AT589633 AT655169 AT720705 AT786241 AT851777 AT917313 AT982849 AT65349 AT130885 AT196421 AT261957 AT327493 AT393029 AT458565 AT524101 AT589637 AT655173 AT720709 AT786245 AT851781 AT917317 AT982853 AT65353 AT130889 AT196425 AT261961 AT327497 AT393033 AT458569 AT524105 AT589641 AT655177 AT720713 AT786249 AT851785 AT917321 AT982857 AT65365 AT130901 AT196437 AT261973 AT327509 AT393045 AT458581 AT524117 AT589653 AT655189 AT720725 AT786261 AT851797 AT917333 AT982869 AT65411 AT130947 AT196483 AT262019 AT327555 AT393091 AT458627 AT524163 AT589699 AT655235 AT720771 AT786307 AT851843 AT917379 AT982915 AT65379 AT130915 AT196451 AT261987 AT327523 AT393059 AT458595 AT524131 AT589667 AT655203 AT720739 AT786275 AT851811 AT917347 AT982883 AT65407 AT130943 AT196479 AT262015 AT327551 AT393087 AT458623 AT524159 AT589695 AT655231 AT720767 AT786303 AT851839 AT917375 AT982911 AT65383 AT130919 AT196455 AT261991 AT327527 AT393063 AT458599 AT524135 AT589671 AT655207 AT720743 AT786279 AT851815 AT917351 AT982887 AT65387 AT130923 AT196459 AT261995 AT327531 AT393067 AT458603 AT524139 AT589675 AT655211 AT720747 AT786283 AT851819 AT917355 AT982891 AT65391 AT130927 AT196463 AT261999 AT327535 AT393071 AT458607 AT524143 AT589679 AT655215 AT720751 AT786287 AT851823 AT917359 AT982895 AT65395 AT130931 AT196467 AT262003 AT327539 AT393075 AT458611 AT524147 AT589683 AT655219 AT720755 AT786291 AT851827 AT917363 AT982899 AT65399 AT130935 AT196471 AT262007 AT327543 AT393079 AT458615 AT524151 AT589687 AT655223 AT720759 AT786295 AT851831 AT917367 AT982903 AT65403 AT130939 AT196475 AT262011 AT327547 AT393083 AT458619 AT524155 AT589691 AT655227 AT720763 AT786299 AT851835 AT917371 AT982907 AT65415 AT130951 AT196487 AT262023 AT327559 AT393095 AT458631 AT524167 AT589703 AT655239 AT720775 AT786311 AT851847 AT917383 AT982919 AT65461 AT130997 AT196533 AT262069 AT327605 AT393141 AT458677 AT524213 AT589749 AT655285 AT720821 AT786357 AT851893 AT917429 AT982965 AT65429 AT130965 AT196501 AT262037 AT327573 AT393109 AT458645 AT524181 AT589717 AT655253 AT720789 AT786325 AT851861 AT917397 AT982933 AT65457 AT130993 AT196529 AT262065 AT327601 AT393137 AT458673 AT524209 AT589745 AT655281 AT720817 AT786353 AT851889 AT917425 AT982961 AT65433 AT130969 AT196505 AT262041 AT327577 AT393113 AT458649 AT524185 AT589721 AT655257 AT720793 AT786329 AT851865 AT917401 AT982937 AT65437 AT130973 AT196509 AT262045 AT327581 AT393117 AT458653 AT524189 AT589725 AT655261 AT720797 AT786333 AT851869 AT917405 AT982941 AT65441 AT130977 AT196513 AT262049 AT327585 AT393121 AT458657 AT524193 AT589729 AT655265 AT720801 AT786337 AT851873 AT917409 AT982945 AT65445 AT130981 AT196517 AT262053 AT327589 AT393125 AT458661 AT524197 AT589733 AT655269 AT720805 AT786341 AT851877 AT917413 AT982949 AT65449 AT130985 AT196521 AT262057 AT327593 AT393129 AT458665 AT524201 AT589737 AT655273 AT720809 AT786345 AT851881 AT917417 AT982953 AT65453 AT130989 AT196525 AT262061 AT327597 AT393133 AT458669 AT524205 AT589741 AT655277 AT720813 AT786349 AT851885 AT917421 AT982957 AT65465 AT131001 AT196537 AT262073 AT327609 AT393145 AT458681 AT524217 AT589753 AT655289 AT720825 AT786361 AT851897 AT917433 AT982969">
      <formula1>0</formula1>
      <formula2>0</formula2>
    </dataValidation>
    <dataValidation type="date" imeMode="off" operator="greaterThan" allowBlank="1" showInputMessage="1" showErrorMessage="1" sqref="B5:H6 B65325:K65325 B130861:K130861 B196397:K196397 B261933:K261933 B327469:K327469 B393005:K393005 B458541:K458541 B524077:K524077 B589613:K589613 B655149:K655149 B720685:K720685 B786221:K786221 B851757:K851757 B917293:K917293 B982829:K982829 B65375:K65375 B130911:K130911 B196447:K196447 B261983:K261983 B327519:K327519 B393055:K393055 B458591:K458591 B524127:K524127 B589663:K589663 B655199:K655199 B720735:K720735 B786271:K786271 B851807:K851807 B917343:K917343 B982879:K982879 B65425:K65425 B130961:K130961 B196497:K196497 B262033:K262033 B327569:K327569 B393105:K393105 B458641:K458641 B524177:K524177 B589713:K589713 B655249:K655249 B720785:K720785 B786321:K786321 B851857:K851857 B917393:K917393 B982929:K982929">
      <formula1>41275</formula1>
    </dataValidation>
    <dataValidation imeMode="off" operator="greaterThan" allowBlank="1" showInputMessage="1" showErrorMessage="1" sqref="P982929:V982929 P917393:V917393 P851857:V851857 P786321:V786321 P720785:V720785 P655249:V655249 P589713:V589713 P524177:V524177 P458641:V458641 P393105:V393105 P327569:V327569 P262033:V262033 P196497:V196497 P130961:V130961 P65425:V65425 P982879:V982879 P917343:V917343 P851807:V851807 P786271:V786271 P720735:V720735 P655199:V655199 P589663:V589663 P524127:V524127 P458591:V458591 P393055:V393055 P327519:V327519 P261983:V261983 P196447:V196447 P130911:V130911 P65375:V65375 P982829:V982829 P917293:V917293 P851757:V851757 P786221:V786221 P720685:V720685 P655149:V655149 P589613:V589613 P524077:V524077 P458541:V458541 P393005:V393005 P327469:V327469 P261933:V261933 P196397:V196397 P130861:V130861 P65325:V65325"/>
    <dataValidation type="custom" operator="equal" allowBlank="1" showInputMessage="1" showErrorMessage="1" errorTitle="適格請求書登録番号" error="整数13桁で入力して下さい。" sqref="BG2:BQ2">
      <formula1>AND(INT(BG2)=BG2,LEN(BG2)=13)</formula1>
    </dataValidation>
    <dataValidation imeMode="halfKatakana" allowBlank="1" showInputMessage="1" showErrorMessage="1" sqref="BE6:BW6"/>
    <dataValidation type="whole" imeMode="off" operator="greaterThan" allowBlank="1" showInputMessage="1" showErrorMessage="1" prompt="パネ協からの注文書に受注Noと発注Noの両方が記載されている場合は「受注No」を、発注Noのみの記載しかない場合は「発注No」を記載して下さい。" sqref="AE7:AJ7">
      <formula1>0</formula1>
    </dataValidation>
    <dataValidation type="textLength" allowBlank="1" showInputMessage="1" showErrorMessage="1" prompt="数字8桁で入力して下さい" sqref="P9:V10">
      <formula1>8</formula1>
      <formula2>8</formula2>
    </dataValidation>
    <dataValidation type="whole" imeMode="off" operator="greaterThan" allowBlank="1" showInputMessage="1" showErrorMessage="1" prompt="数字7桁で入力" sqref="I9:O10">
      <formula1>0</formula1>
    </dataValidation>
    <dataValidation allowBlank="1" showInputMessage="1" showErrorMessage="1" prompt="小数点第3位四捨五入" sqref="AU19:BA19"/>
    <dataValidation allowBlank="1" showInputMessage="1" showErrorMessage="1" prompt="小数点第5位四捨五入" sqref="AK19:AQ19"/>
    <dataValidation type="textLength" imeMode="off" allowBlank="1" showInputMessage="1" showErrorMessage="1" sqref="AU524217:BJ524218 AU589753:BJ589754 AU655289:BJ655290 AU720825:BJ720826 AU786361:BJ786362 AU851897:BJ851898 AU917433:BJ917434 AU982969:BJ982970 AU65329:BJ65330 AU130865:BJ130866 AU196401:BJ196402 AU851819:BJ851820 AU130943:BJ130944 AU196479:BJ196480 AU262015:BJ262016 AU327551:BJ327552 AU393087:BJ393088 AU458623:BJ458624 AU524159:BJ524160 AU589695:BJ589696 AU655231:BJ655232 AU720767:BJ720768 AU786303:BJ786304 AU851839:BJ851840 AU917375:BJ917376 AU982911:BJ982912 AU65411:BJ65412 AU130947:BJ130948 AU196483:BJ196484 AU262019:BJ262020 AU327555:BJ327556 AU393091:BJ393092 AU458627:BJ458628 AU524163:BJ524164 AU589699:BJ589700 AU655235:BJ655236 AU720771:BJ720772 AU786307:BJ786308 AU851843:BJ851844 AU917379:BJ917380 AU982915:BJ982916 AU65415:BJ65416 AU130951:BJ130952 AU196487:BJ196488 AU262023:BJ262024 AU327559:BJ327560 AU393095:BJ393096 AU458631:BJ458632 AU524167:BJ524168 AU589703:BJ589704 AU655239:BJ655240 AU720775:BJ720776 AU786311:BJ786312 AU851847:BJ851848 AU917383:BJ917384 AU982919:BJ982920 AU65429:BJ65430 AU130965:BJ130966 AU196501:BJ196502 AU262037:BJ262038 AU327573:BJ327574 AU393109:BJ393110 AU458645:BJ458646 AU524181:BJ524182 AU589717:BJ589718 AU655253:BJ655254 AU720789:BJ720790 AU786325:BJ786326 AU851861:BJ851862 AU917397:BJ917398 AU982933:BJ982934 AU65433:BJ65434 AU130969:BJ130970 AU196505:BJ196506 AU262041:BJ262042 AU327577:BJ327578 AU393113:BJ393114 AU458649:BJ458650 AU524185:BJ524186 AU589721:BJ589722 AU655257:BJ655258 AU720793:BJ720794 AU786329:BJ786330 AU851865:BJ851866 AU917401:BJ917402 AU982937:BJ982938 AU65437:BJ65438 AU130973:BJ130974 AU196509:BJ196510 AU262045:BJ262046 AU327581:BJ327582 AU393117:BJ393118 AU458653:BJ458654 AU524189:BJ524190 AU589725:BJ589726 AU655261:BJ655262 AU720797:BJ720798 AU786333:BJ786334 AU851869:BJ851870 AU917405:BJ917406 AU982941:BJ982942 AU65441:BJ65442 AU130977:BJ130978 AU196513:BJ196514 AU262049:BJ262050 AU327585:BJ327586 AU393121:BJ393122 AU458657:BJ458658 AU524193:BJ524194 AU589729:BJ589730 AU655265:BJ655266 AU720801:BJ720802 AU786337:BJ786338 AU851873:BJ851874 AU917409:BJ917410 AU982945:BJ982946 AU65445:BJ65446 AU130981:BJ130982 AU196517:BJ196518 AU262053:BJ262054 AU327589:BJ327590 AU393125:BJ393126 AU458661:BJ458662 AU524197:BJ524198 AU589733:BJ589734 AU655269:BJ655270 AU720805:BJ720806 AU786341:BJ786342 AU851877:BJ851878 AU917413:BJ917414 AU982949:BJ982950 AU65449:BJ65450 AU130985:BJ130986 AU196521:BJ196522 AU262057:BJ262058 AU327593:BJ327594 AU393129:BJ393130 AU458665:BJ458666 AU524201:BJ524202 AU589737:BJ589738 AU655273:BJ655274 AU720809:BJ720810 AU786345:BJ786346 AU851881:BJ851882 AU917417:BJ917418 AU982953:BJ982954 AU65453:BJ65454 AU130989:BJ130990 AU196525:BJ196526 AU262061:BJ262062 AU327597:BJ327598 AU393133:BJ393134 AU458669:BJ458670 AU524205:BJ524206 AU589741:BJ589742 AU655277:BJ655278 AU720813:BJ720814 AU786349:BJ786350 AU851885:BJ851886 AU917421:BJ917422 AU982957:BJ982958 AU65457:BJ65458 AU130993:BJ130994 AU196529:BJ196530 AU262065:BJ262066 AU327601:BJ327602 AU393137:BJ393138 AU458673:BJ458674 AU524209:BJ524210 AU589745:BJ589746 AU655281:BJ655282 AU720817:BJ720818 AU786353:BJ786354 AU851889:BJ851890 AU917425:BJ917426 AU982961:BJ982962 AU65461:BJ65462 AU130997:BJ130998 AU196533:BJ196534 AU262069:BJ262070 AU327605:BJ327606 AU393141:BJ393142 AU458677:BJ458678 AU524213:BJ524214 AU589749:BJ589750 AU655285:BJ655286 AU720821:BJ720822 AU786357:BJ786358 AU851893:BJ851894 AU917429:BJ917430 AU982965:BJ982966 AU65465:BJ65466 AU131001:BJ131002 AU196537:BJ196538 AU262073:BJ262074 AU327609:BJ327610 AU393145:BJ393146 AU917355:BJ917356 AU982891:BJ982892 AU65391:BJ65392 AU130927:BJ130928 AU196463:BJ196464 AU261999:BJ262000 AU327535:BJ327536 AU393071:BJ393072 AU458607:BJ458608 AU524143:BJ524144 AU589679:BJ589680 AU655215:BJ655216 AU720751:BJ720752 AU786287:BJ786288 AU851823:BJ851824 AU917359:BJ917360 AU982895:BJ982896 AU65395:BJ65396 AU130931:BJ130932 AU196467:BJ196468 AU262003:BJ262004 AU327539:BJ327540 AU393075:BJ393076 AU458611:BJ458612 AU524147:BJ524148 AU589683:BJ589684 AU655219:BJ655220 AU720755:BJ720756 AU786291:BJ786292 AU851827:BJ851828 AU917363:BJ917364 AU982899:BJ982900 AU65399:BJ65400 AU130935:BJ130936 AU196471:BJ196472 AU262007:BJ262008 AU327543:BJ327544 AU393079:BJ393080 AU458615:BJ458616 AU524151:BJ524152 AU589687:BJ589688 AU655223:BJ655224 AU720759:BJ720760 AU786295:BJ786296 AU851831:BJ851832 AU917367:BJ917368 AU982903:BJ982904 AU65403:BJ65404 AU130939:BJ130940 AU196475:BJ196476 AU262011:BJ262012 AU327547:BJ327548 AU393083:BJ393084 AU458619:BJ458620 AU524155:BJ524156 AU589691:BJ589692 AU655227:BJ655228 AU720763:BJ720764 AU786299:BJ786300 AU851835:BJ851836 AU917371:BJ917372 AU982907:BJ982908 AU65407:BJ65408 AU261937:BJ261938 AU327473:BJ327474 AU393009:BJ393010 AU458545:BJ458546 AU524081:BJ524082 AU589617:BJ589618 AU655153:BJ655154 AU720689:BJ720690 AU786225:BJ786226 AU851761:BJ851762 AU917297:BJ917298 AU982833:BJ982834 AU65333:BJ65334 AU130869:BJ130870 AU196405:BJ196406 AU261941:BJ261942 AU327477:BJ327478 AU393013:BJ393014 AU458549:BJ458550 AU524085:BJ524086 AU589621:BJ589622 AU655157:BJ655158 AU720693:BJ720694 AU786229:BJ786230 AU851765:BJ851766 AU917301:BJ917302 AU982837:BJ982838 AU65337:BJ65338 AU130873:BJ130874 AU196409:BJ196410 AU261945:BJ261946 AU327481:BJ327482 AU393017:BJ393018 AU458553:BJ458554 AU524089:BJ524090 AU589625:BJ589626 AU655161:BJ655162 AU720697:BJ720698 AU786233:BJ786234 AU851769:BJ851770 AU917305:BJ917306 AU982841:BJ982842 AU65341:BJ65342 AU130877:BJ130878 AU196413:BJ196414 AU261949:BJ261950 AU327485:BJ327486 AU393021:BJ393022 AU458557:BJ458558 AU524093:BJ524094 AU589629:BJ589630 AU655165:BJ655166 AU720701:BJ720702 AU786237:BJ786238 AU851773:BJ851774 AU917309:BJ917310 AU982845:BJ982846 AU65345:BJ65346 AU130881:BJ130882 AU196417:BJ196418 AU261953:BJ261954 AU327489:BJ327490 AU393025:BJ393026 AU458561:BJ458562 AU524097:BJ524098 AU589633:BJ589634 AU655169:BJ655170 AU720705:BJ720706 AU786241:BJ786242 AU851777:BJ851778 AU917313:BJ917314 AU982849:BJ982850 AU65349:BJ65350 AU130885:BJ130886 AU196421:BJ196422 AU261957:BJ261958 AU327493:BJ327494 AU393029:BJ393030 AU458565:BJ458566 AU524101:BJ524102 AU589637:BJ589638 AU655173:BJ655174 AU720709:BJ720710 AU786245:BJ786246 AU851781:BJ851782 AU917317:BJ917318 AU982853:BJ982854 AU65353:BJ65354 AU130889:BJ130890 AU196425:BJ196426 AU261961:BJ261962 AU327497:BJ327498 AU393033:BJ393034 AU458569:BJ458570 AU524105:BJ524106 AU589641:BJ589642 AU655177:BJ655178 AU720713:BJ720714 AU786249:BJ786250 AU851785:BJ851786 AU917321:BJ917322 AU982857:BJ982858 AU65357:BJ65358 AU130893:BJ130894 AU196429:BJ196430 AU261965:BJ261966 AU327501:BJ327502 AU393037:BJ393038 AU458573:BJ458574 AU524109:BJ524110 AU589645:BJ589646 AU655181:BJ655182 AU720717:BJ720718 AU786253:BJ786254 AU851789:BJ851790 AU917325:BJ917326 AU982861:BJ982862 AU65361:BJ65362 AU130897:BJ130898 AU196433:BJ196434 AU261969:BJ261970 AU327505:BJ327506 AU393041:BJ393042 AU458577:BJ458578 AU524113:BJ524114 AU589649:BJ589650 AU655185:BJ655186 AU720721:BJ720722 AU786257:BJ786258 AU851793:BJ851794 AU917329:BJ917330 AU982865:BJ982866 AU65365:BJ65366 AU130901:BJ130902 AU196437:BJ196438 AU261973:BJ261974 AU327509:BJ327510 AU393045:BJ393046 AU458581:BJ458582 AU524117:BJ524118 AU589653:BJ589654 AU655189:BJ655190 AU720725:BJ720726 AU786261:BJ786262 AU851797:BJ851798 AU917333:BJ917334 AU982869:BJ982870 AU65379:BJ65380 AU130915:BJ130916 AU196451:BJ196452 AU261987:BJ261988 AU327523:BJ327524 AU393059:BJ393060 AU458595:BJ458596 AU524131:BJ524132 AU589667:BJ589668 AU655203:BJ655204 AU720739:BJ720740 AU786275:BJ786276 AU851811:BJ851812 AU917347:BJ917348 AU982883:BJ982884 AU65383:BJ65384 AU130919:BJ130920 AU196455:BJ196456 AU261991:BJ261992 AU327527:BJ327528 AU393063:BJ393064 AU458599:BJ458600 AU524135:BJ524136 AU589671:BJ589672 AU655207:BJ655208 AU720743:BJ720744 AU786279:BJ786280 AU851815:BJ851816 AU917351:BJ917352 AU982887:BJ982888 AU65387:BJ65388 AU130923:BJ130924 AU196459:BJ196460 AU261995:BJ261996 AU327531:BJ327532 AU393067:BJ393068 AU458603:BJ458604 AU524139:BJ524140 AU589675:BJ589676 AU655211:BJ655212 AU720747:BJ720748 AU786283:BJ786284 AU458681:BJ458682">
      <formula1>0</formula1>
      <formula2>0</formula2>
    </dataValidation>
    <dataValidation allowBlank="1" showInputMessage="1" showErrorMessage="1" prompt="会社名名正確に入力して下さい。" sqref="AZ7:BS8"/>
    <dataValidation type="whole" imeMode="fullAlpha" allowBlank="1" showInputMessage="1" showErrorMessage="1" sqref="BE4:BW4">
      <formula1>0</formula1>
      <formula2>9999999</formula2>
    </dataValidation>
    <dataValidation type="whole" imeMode="off" operator="greaterThan" allowBlank="1" showInputMessage="1" showErrorMessage="1" prompt="数字8桁" sqref="AQ7:AV7">
      <formula1>0</formula1>
    </dataValidation>
    <dataValidation type="decimal" imeMode="off" allowBlank="1" showInputMessage="1" showErrorMessage="1" sqref="AK20:AQ35 AU20:BA35 AK38:AQ67">
      <formula1>-999999999</formula1>
      <formula2>999999999</formula2>
    </dataValidation>
    <dataValidation imeMode="hiragana" allowBlank="1" showInputMessage="1" showErrorMessage="1" sqref="I20:AJ35 I38:AJ67"/>
  </dataValidations>
  <printOptions verticalCentered="1"/>
  <pageMargins left="0.31496062992125984" right="0.31496062992125984" top="0.27559055118110237" bottom="0" header="0.31496062992125984" footer="0.31496062992125984"/>
  <pageSetup paperSize="9" orientation="landscape" r:id="rId1"/>
  <rowBreaks count="1" manualBreakCount="1">
    <brk id="35" max="74" man="1"/>
  </rowBreaks>
  <drawing r:id="rId2"/>
  <legacyDrawing r:id="rId3"/>
  <mc:AlternateContent xmlns:mc="http://schemas.openxmlformats.org/markup-compatibility/2006">
    <mc:Choice Requires="x14">
      <controls>
        <mc:AlternateContent xmlns:mc="http://schemas.openxmlformats.org/markup-compatibility/2006">
          <mc:Choice Requires="x14">
            <control shapeId="4097" r:id="rId4" name="Option Button 1">
              <controlPr locked="0" defaultSize="0" autoFill="0" autoLine="0" autoPict="0">
                <anchor moveWithCells="1">
                  <from>
                    <xdr:col>1</xdr:col>
                    <xdr:colOff>161925</xdr:colOff>
                    <xdr:row>7</xdr:row>
                    <xdr:rowOff>19050</xdr:rowOff>
                  </from>
                  <to>
                    <xdr:col>6</xdr:col>
                    <xdr:colOff>142875</xdr:colOff>
                    <xdr:row>8</xdr:row>
                    <xdr:rowOff>66675</xdr:rowOff>
                  </to>
                </anchor>
              </controlPr>
            </control>
          </mc:Choice>
        </mc:AlternateContent>
        <mc:AlternateContent xmlns:mc="http://schemas.openxmlformats.org/markup-compatibility/2006">
          <mc:Choice Requires="x14">
            <control shapeId="4098" r:id="rId5" name="Option Button 2">
              <controlPr locked="0" defaultSize="0" autoFill="0" autoLine="0" autoPict="0">
                <anchor moveWithCells="1">
                  <from>
                    <xdr:col>1</xdr:col>
                    <xdr:colOff>161925</xdr:colOff>
                    <xdr:row>8</xdr:row>
                    <xdr:rowOff>28575</xdr:rowOff>
                  </from>
                  <to>
                    <xdr:col>6</xdr:col>
                    <xdr:colOff>133350</xdr:colOff>
                    <xdr:row>9</xdr:row>
                    <xdr:rowOff>95250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0000"/>
  </sheetPr>
  <dimension ref="A1:CD71"/>
  <sheetViews>
    <sheetView tabSelected="1" zoomScaleNormal="100" workbookViewId="0">
      <selection activeCell="AZ7" sqref="AZ7:BT8"/>
    </sheetView>
  </sheetViews>
  <sheetFormatPr defaultRowHeight="13.5"/>
  <cols>
    <col min="1" max="1" width="0.875" style="1" customWidth="1"/>
    <col min="2" max="2" width="3.125" style="1" customWidth="1"/>
    <col min="3" max="22" width="2" style="1" customWidth="1"/>
    <col min="23" max="37" width="1.875" style="1" customWidth="1"/>
    <col min="38" max="39" width="1" style="1" customWidth="1"/>
    <col min="40" max="43" width="1.875" style="1" customWidth="1"/>
    <col min="44" max="44" width="2.625" style="1" customWidth="1"/>
    <col min="45" max="66" width="1.875" style="1" customWidth="1"/>
    <col min="67" max="68" width="2.375" style="1" customWidth="1"/>
    <col min="69" max="69" width="0.875" style="1" customWidth="1"/>
    <col min="70" max="70" width="1.875" style="1" customWidth="1"/>
    <col min="71" max="75" width="1.875" style="3" customWidth="1"/>
    <col min="76" max="76" width="2.375" style="3" hidden="1" customWidth="1"/>
    <col min="77" max="79" width="9" style="3" hidden="1" customWidth="1"/>
    <col min="80" max="81" width="11.25" style="3" hidden="1" customWidth="1"/>
    <col min="82" max="82" width="11.625" style="3" hidden="1" customWidth="1"/>
    <col min="83" max="83" width="9" style="3" customWidth="1"/>
    <col min="84" max="16384" width="9" style="3"/>
  </cols>
  <sheetData>
    <row r="1" spans="2:77" ht="13.5" customHeight="1" thickBot="1">
      <c r="B1" s="2"/>
      <c r="C1" s="2"/>
      <c r="D1" s="2"/>
      <c r="E1" s="2"/>
      <c r="F1" s="2"/>
      <c r="G1" s="2"/>
      <c r="H1" s="2"/>
      <c r="I1" s="2"/>
      <c r="J1" s="2"/>
      <c r="K1" s="2"/>
      <c r="L1" s="2"/>
      <c r="M1" s="2"/>
      <c r="N1" s="2"/>
      <c r="O1" s="2"/>
      <c r="P1" s="2"/>
      <c r="Q1" s="2"/>
      <c r="R1" s="2"/>
      <c r="S1" s="2"/>
      <c r="T1" s="2"/>
      <c r="U1" s="2"/>
      <c r="V1" s="2"/>
      <c r="W1" s="2"/>
      <c r="X1" s="3"/>
      <c r="Y1" s="4"/>
      <c r="Z1" s="364" t="s">
        <v>39</v>
      </c>
      <c r="AA1" s="364"/>
      <c r="AB1" s="364"/>
      <c r="AC1" s="364"/>
      <c r="AD1" s="364"/>
      <c r="AE1" s="364"/>
      <c r="AF1" s="364"/>
      <c r="AG1" s="364"/>
      <c r="AH1" s="364"/>
      <c r="AI1" s="364"/>
      <c r="AJ1" s="364"/>
      <c r="AK1" s="364"/>
      <c r="AL1" s="364"/>
      <c r="AM1" s="364"/>
      <c r="AN1" s="364"/>
      <c r="AO1" s="364"/>
      <c r="AP1" s="364"/>
      <c r="AQ1" s="364"/>
      <c r="AR1" s="364"/>
      <c r="AS1" s="364"/>
      <c r="AT1" s="364"/>
      <c r="AU1" s="364"/>
      <c r="AV1" s="364"/>
      <c r="AW1" s="2"/>
      <c r="AX1" s="2"/>
      <c r="AY1" s="2"/>
      <c r="AZ1" s="2"/>
      <c r="BA1" s="2"/>
      <c r="BB1" s="2"/>
      <c r="BC1" s="2"/>
      <c r="BD1" s="2"/>
      <c r="BE1" s="2"/>
      <c r="BF1" s="2"/>
      <c r="BG1" s="2"/>
      <c r="BH1" s="2"/>
      <c r="BI1" s="2"/>
      <c r="BJ1" s="2"/>
      <c r="BK1" s="2"/>
      <c r="BL1" s="2"/>
      <c r="BM1" s="2"/>
      <c r="BN1" s="2"/>
      <c r="BO1" s="2"/>
      <c r="BP1" s="2"/>
      <c r="BQ1" s="2"/>
    </row>
    <row r="2" spans="2:77" ht="20.100000000000001" customHeight="1" thickBot="1">
      <c r="B2" s="365" t="s">
        <v>47</v>
      </c>
      <c r="C2" s="365"/>
      <c r="D2" s="365"/>
      <c r="E2" s="365"/>
      <c r="F2" s="365"/>
      <c r="G2" s="365"/>
      <c r="H2" s="365"/>
      <c r="I2" s="365"/>
      <c r="J2" s="365"/>
      <c r="K2" s="365"/>
      <c r="L2" s="365"/>
      <c r="M2" s="365"/>
      <c r="N2" s="365"/>
      <c r="O2" s="365"/>
      <c r="P2" s="365"/>
      <c r="Q2" s="365"/>
      <c r="R2" s="365"/>
      <c r="S2" s="365"/>
      <c r="T2" s="365"/>
      <c r="U2" s="365"/>
      <c r="V2" s="365"/>
      <c r="W2" s="6"/>
      <c r="X2" s="4"/>
      <c r="Y2" s="4"/>
      <c r="Z2" s="364"/>
      <c r="AA2" s="364"/>
      <c r="AB2" s="364"/>
      <c r="AC2" s="364"/>
      <c r="AD2" s="364"/>
      <c r="AE2" s="364"/>
      <c r="AF2" s="364"/>
      <c r="AG2" s="364"/>
      <c r="AH2" s="364"/>
      <c r="AI2" s="364"/>
      <c r="AJ2" s="364"/>
      <c r="AK2" s="364"/>
      <c r="AL2" s="364"/>
      <c r="AM2" s="364"/>
      <c r="AN2" s="364"/>
      <c r="AO2" s="364"/>
      <c r="AP2" s="364"/>
      <c r="AQ2" s="364"/>
      <c r="AR2" s="364"/>
      <c r="AS2" s="364"/>
      <c r="AT2" s="364"/>
      <c r="AU2" s="364"/>
      <c r="AV2" s="364"/>
      <c r="AW2" s="3"/>
      <c r="AX2" s="3"/>
      <c r="AY2" s="3"/>
      <c r="AZ2" s="367" t="s">
        <v>0</v>
      </c>
      <c r="BA2" s="368"/>
      <c r="BB2" s="368"/>
      <c r="BC2" s="368"/>
      <c r="BD2" s="368"/>
      <c r="BE2" s="368"/>
      <c r="BF2" s="368"/>
      <c r="BG2" s="377"/>
      <c r="BH2" s="378"/>
      <c r="BI2" s="378"/>
      <c r="BJ2" s="378"/>
      <c r="BK2" s="378"/>
      <c r="BL2" s="378"/>
      <c r="BM2" s="378"/>
      <c r="BN2" s="378"/>
      <c r="BO2" s="378"/>
      <c r="BP2" s="378"/>
      <c r="BQ2" s="378"/>
      <c r="BR2" s="378"/>
      <c r="BS2" s="378"/>
      <c r="BT2" s="378"/>
      <c r="BU2" s="378"/>
      <c r="BV2" s="378"/>
      <c r="BW2" s="379"/>
    </row>
    <row r="3" spans="2:77" ht="20.100000000000001" customHeight="1">
      <c r="B3" s="366"/>
      <c r="C3" s="366"/>
      <c r="D3" s="366"/>
      <c r="E3" s="366"/>
      <c r="F3" s="366"/>
      <c r="G3" s="366"/>
      <c r="H3" s="366"/>
      <c r="I3" s="366"/>
      <c r="J3" s="366"/>
      <c r="K3" s="366"/>
      <c r="L3" s="366"/>
      <c r="M3" s="366"/>
      <c r="N3" s="366"/>
      <c r="O3" s="366"/>
      <c r="P3" s="366"/>
      <c r="Q3" s="366"/>
      <c r="R3" s="366"/>
      <c r="S3" s="366"/>
      <c r="T3" s="366"/>
      <c r="U3" s="366"/>
      <c r="V3" s="366"/>
      <c r="W3" s="6"/>
      <c r="X3" s="5"/>
      <c r="Y3" s="5"/>
      <c r="Z3" s="5"/>
      <c r="AA3" s="5"/>
      <c r="AB3" s="5"/>
      <c r="AC3" s="5"/>
      <c r="AD3" s="5"/>
      <c r="AE3" s="5"/>
      <c r="AF3" s="5"/>
      <c r="AG3" s="5"/>
      <c r="AH3" s="5"/>
      <c r="AI3" s="5"/>
      <c r="AJ3" s="5"/>
      <c r="AK3" s="5"/>
      <c r="AL3" s="5"/>
      <c r="AM3" s="5"/>
      <c r="AN3" s="5"/>
      <c r="AO3" s="5"/>
      <c r="AP3" s="5"/>
      <c r="AQ3" s="5"/>
      <c r="AR3" s="5"/>
      <c r="AS3" s="5"/>
      <c r="AT3" s="5"/>
      <c r="AU3" s="3"/>
      <c r="AV3" s="3"/>
      <c r="AW3" s="3"/>
      <c r="AX3" s="3"/>
      <c r="AY3" s="3"/>
      <c r="AZ3" s="380" t="s">
        <v>49</v>
      </c>
      <c r="BA3" s="380"/>
      <c r="BB3" s="380"/>
      <c r="BC3" s="380"/>
      <c r="BD3" s="380"/>
      <c r="BE3" s="380"/>
      <c r="BF3" s="380"/>
      <c r="BG3" s="380"/>
      <c r="BH3" s="380"/>
      <c r="BI3" s="380"/>
      <c r="BJ3" s="380"/>
      <c r="BK3" s="380"/>
      <c r="BL3" s="380"/>
      <c r="BM3" s="380"/>
      <c r="BN3" s="380"/>
      <c r="BO3" s="380"/>
      <c r="BP3" s="380"/>
      <c r="BQ3" s="380"/>
      <c r="BR3" s="380"/>
      <c r="BS3" s="380"/>
      <c r="BT3" s="380"/>
      <c r="BU3" s="380"/>
      <c r="BV3" s="380"/>
      <c r="BW3" s="380"/>
    </row>
    <row r="4" spans="2:77" ht="18" customHeight="1">
      <c r="B4" s="369" t="s">
        <v>1</v>
      </c>
      <c r="C4" s="370"/>
      <c r="D4" s="370"/>
      <c r="E4" s="370"/>
      <c r="F4" s="370"/>
      <c r="G4" s="370"/>
      <c r="H4" s="370"/>
      <c r="I4" s="370"/>
      <c r="J4" s="370"/>
      <c r="K4" s="370"/>
      <c r="L4" s="370"/>
      <c r="M4" s="371"/>
      <c r="N4" s="369" t="s">
        <v>14</v>
      </c>
      <c r="O4" s="370"/>
      <c r="P4" s="370"/>
      <c r="Q4" s="370"/>
      <c r="R4" s="370"/>
      <c r="S4" s="370"/>
      <c r="T4" s="370"/>
      <c r="U4" s="370"/>
      <c r="V4" s="371"/>
      <c r="W4" s="7"/>
      <c r="X4" s="3"/>
      <c r="Y4" s="3"/>
      <c r="Z4" s="369" t="s">
        <v>3</v>
      </c>
      <c r="AA4" s="370"/>
      <c r="AB4" s="370"/>
      <c r="AC4" s="370"/>
      <c r="AD4" s="370"/>
      <c r="AE4" s="370"/>
      <c r="AF4" s="370"/>
      <c r="AG4" s="370"/>
      <c r="AH4" s="370"/>
      <c r="AI4" s="370"/>
      <c r="AJ4" s="370"/>
      <c r="AK4" s="370"/>
      <c r="AL4" s="370"/>
      <c r="AM4" s="370"/>
      <c r="AN4" s="370"/>
      <c r="AO4" s="370"/>
      <c r="AP4" s="370"/>
      <c r="AQ4" s="370"/>
      <c r="AR4" s="370"/>
      <c r="AS4" s="370"/>
      <c r="AT4" s="370"/>
      <c r="AU4" s="370"/>
      <c r="AV4" s="371"/>
      <c r="AW4" s="3"/>
      <c r="AX4" s="3"/>
      <c r="AY4" s="3"/>
      <c r="AZ4" s="372" t="s">
        <v>38</v>
      </c>
      <c r="BA4" s="373"/>
      <c r="BB4" s="373"/>
      <c r="BC4" s="373"/>
      <c r="BD4" s="374"/>
      <c r="BE4" s="375"/>
      <c r="BF4" s="375"/>
      <c r="BG4" s="375"/>
      <c r="BH4" s="375"/>
      <c r="BI4" s="375"/>
      <c r="BJ4" s="375"/>
      <c r="BK4" s="375"/>
      <c r="BL4" s="375"/>
      <c r="BM4" s="375"/>
      <c r="BN4" s="375"/>
      <c r="BO4" s="375"/>
      <c r="BP4" s="375"/>
      <c r="BQ4" s="375"/>
      <c r="BR4" s="375"/>
      <c r="BS4" s="375"/>
      <c r="BT4" s="375"/>
      <c r="BU4" s="375"/>
      <c r="BV4" s="375"/>
      <c r="BW4" s="376"/>
    </row>
    <row r="5" spans="2:77" ht="18" customHeight="1">
      <c r="B5" s="345"/>
      <c r="C5" s="346"/>
      <c r="D5" s="346"/>
      <c r="E5" s="346"/>
      <c r="F5" s="346"/>
      <c r="G5" s="346"/>
      <c r="H5" s="346"/>
      <c r="I5" s="346"/>
      <c r="J5" s="346"/>
      <c r="K5" s="346"/>
      <c r="L5" s="346"/>
      <c r="M5" s="347"/>
      <c r="N5" s="348"/>
      <c r="O5" s="349"/>
      <c r="P5" s="349"/>
      <c r="Q5" s="349"/>
      <c r="R5" s="349"/>
      <c r="S5" s="349"/>
      <c r="T5" s="349"/>
      <c r="U5" s="349"/>
      <c r="V5" s="350"/>
      <c r="W5" s="2"/>
      <c r="X5" s="3"/>
      <c r="Y5" s="3"/>
      <c r="Z5" s="351"/>
      <c r="AA5" s="352"/>
      <c r="AB5" s="352"/>
      <c r="AC5" s="352"/>
      <c r="AD5" s="352"/>
      <c r="AE5" s="352"/>
      <c r="AF5" s="352"/>
      <c r="AG5" s="352"/>
      <c r="AH5" s="352"/>
      <c r="AI5" s="352"/>
      <c r="AJ5" s="352"/>
      <c r="AK5" s="352"/>
      <c r="AL5" s="352"/>
      <c r="AM5" s="352"/>
      <c r="AN5" s="352"/>
      <c r="AO5" s="352"/>
      <c r="AP5" s="352"/>
      <c r="AQ5" s="352"/>
      <c r="AR5" s="352"/>
      <c r="AS5" s="352"/>
      <c r="AT5" s="352"/>
      <c r="AU5" s="352"/>
      <c r="AV5" s="353"/>
      <c r="AW5" s="3"/>
      <c r="AX5" s="3"/>
      <c r="AY5" s="3"/>
      <c r="AZ5" s="396"/>
      <c r="BA5" s="397"/>
      <c r="BB5" s="397"/>
      <c r="BC5" s="397"/>
      <c r="BD5" s="397"/>
      <c r="BE5" s="397"/>
      <c r="BF5" s="397"/>
      <c r="BG5" s="397"/>
      <c r="BH5" s="397"/>
      <c r="BI5" s="397"/>
      <c r="BJ5" s="397"/>
      <c r="BK5" s="397"/>
      <c r="BL5" s="397"/>
      <c r="BM5" s="397"/>
      <c r="BN5" s="397"/>
      <c r="BO5" s="397"/>
      <c r="BP5" s="397"/>
      <c r="BQ5" s="397"/>
      <c r="BR5" s="397"/>
      <c r="BS5" s="397"/>
      <c r="BT5" s="397"/>
      <c r="BU5" s="397"/>
      <c r="BV5" s="397"/>
      <c r="BW5" s="398"/>
    </row>
    <row r="6" spans="2:77" ht="18" customHeight="1" thickBot="1">
      <c r="B6" s="8"/>
      <c r="C6" s="8"/>
      <c r="D6" s="8"/>
      <c r="E6" s="8"/>
      <c r="F6" s="8"/>
      <c r="G6" s="8"/>
      <c r="H6" s="8"/>
      <c r="I6" s="8"/>
      <c r="J6" s="8"/>
      <c r="K6" s="8"/>
      <c r="L6" s="8"/>
      <c r="M6" s="8"/>
      <c r="N6" s="2"/>
      <c r="O6" s="2"/>
      <c r="P6" s="2"/>
      <c r="Q6" s="2"/>
      <c r="R6" s="2"/>
      <c r="S6" s="2"/>
      <c r="T6" s="2"/>
      <c r="U6" s="2"/>
      <c r="V6" s="2"/>
      <c r="W6" s="2"/>
      <c r="X6" s="5"/>
      <c r="Y6" s="5"/>
      <c r="Z6" s="5"/>
      <c r="AA6" s="5"/>
      <c r="AB6" s="5"/>
      <c r="AC6" s="5"/>
      <c r="AD6" s="5"/>
      <c r="AE6" s="5"/>
      <c r="AF6" s="5"/>
      <c r="AG6" s="5"/>
      <c r="AH6" s="5"/>
      <c r="AI6" s="5"/>
      <c r="AJ6" s="5"/>
      <c r="AK6" s="5"/>
      <c r="AL6" s="5"/>
      <c r="AM6" s="5"/>
      <c r="AU6" s="3"/>
      <c r="AV6" s="3"/>
      <c r="AW6" s="3"/>
      <c r="AX6" s="3"/>
      <c r="AY6" s="3"/>
      <c r="AZ6" s="393" t="s">
        <v>15</v>
      </c>
      <c r="BA6" s="394"/>
      <c r="BB6" s="394"/>
      <c r="BC6" s="394"/>
      <c r="BD6" s="395"/>
      <c r="BE6" s="399"/>
      <c r="BF6" s="400"/>
      <c r="BG6" s="400"/>
      <c r="BH6" s="400"/>
      <c r="BI6" s="400"/>
      <c r="BJ6" s="400"/>
      <c r="BK6" s="400"/>
      <c r="BL6" s="400"/>
      <c r="BM6" s="400"/>
      <c r="BN6" s="400"/>
      <c r="BO6" s="400"/>
      <c r="BP6" s="400"/>
      <c r="BQ6" s="400"/>
      <c r="BR6" s="400"/>
      <c r="BS6" s="400"/>
      <c r="BT6" s="400"/>
      <c r="BU6" s="400"/>
      <c r="BV6" s="400"/>
      <c r="BW6" s="401"/>
    </row>
    <row r="7" spans="2:77" ht="18" customHeight="1" thickTop="1">
      <c r="B7" s="328" t="s">
        <v>35</v>
      </c>
      <c r="C7" s="329"/>
      <c r="D7" s="329"/>
      <c r="E7" s="329"/>
      <c r="F7" s="329"/>
      <c r="G7" s="329"/>
      <c r="H7" s="329"/>
      <c r="I7" s="330" t="s">
        <v>34</v>
      </c>
      <c r="J7" s="331"/>
      <c r="K7" s="331"/>
      <c r="L7" s="331"/>
      <c r="M7" s="331"/>
      <c r="N7" s="331"/>
      <c r="O7" s="331"/>
      <c r="P7" s="331"/>
      <c r="Q7" s="331"/>
      <c r="R7" s="331"/>
      <c r="S7" s="331"/>
      <c r="T7" s="331"/>
      <c r="U7" s="331"/>
      <c r="V7" s="332"/>
      <c r="X7" s="5"/>
      <c r="Y7" s="5"/>
      <c r="Z7" s="333" t="s">
        <v>44</v>
      </c>
      <c r="AA7" s="333"/>
      <c r="AB7" s="333"/>
      <c r="AC7" s="333"/>
      <c r="AD7" s="333"/>
      <c r="AE7" s="334"/>
      <c r="AF7" s="334"/>
      <c r="AG7" s="334"/>
      <c r="AH7" s="334"/>
      <c r="AI7" s="334"/>
      <c r="AJ7" s="334"/>
      <c r="AK7" s="335" t="s">
        <v>46</v>
      </c>
      <c r="AL7" s="335"/>
      <c r="AM7" s="335"/>
      <c r="AN7" s="335"/>
      <c r="AO7" s="335"/>
      <c r="AP7" s="335"/>
      <c r="AQ7" s="402"/>
      <c r="AR7" s="402"/>
      <c r="AS7" s="402"/>
      <c r="AT7" s="402"/>
      <c r="AU7" s="402"/>
      <c r="AV7" s="402"/>
      <c r="AW7" s="3"/>
      <c r="AX7" s="3"/>
      <c r="AY7" s="3"/>
      <c r="AZ7" s="282"/>
      <c r="BA7" s="283"/>
      <c r="BB7" s="283"/>
      <c r="BC7" s="283"/>
      <c r="BD7" s="283"/>
      <c r="BE7" s="283"/>
      <c r="BF7" s="283"/>
      <c r="BG7" s="283"/>
      <c r="BH7" s="283"/>
      <c r="BI7" s="283"/>
      <c r="BJ7" s="283"/>
      <c r="BK7" s="283"/>
      <c r="BL7" s="283"/>
      <c r="BM7" s="283"/>
      <c r="BN7" s="283"/>
      <c r="BO7" s="283"/>
      <c r="BP7" s="283"/>
      <c r="BQ7" s="283"/>
      <c r="BR7" s="283"/>
      <c r="BS7" s="283"/>
      <c r="BT7" s="283"/>
      <c r="BU7" s="286" t="s">
        <v>64</v>
      </c>
      <c r="BV7" s="286"/>
      <c r="BW7" s="287"/>
    </row>
    <row r="8" spans="2:77" ht="15" customHeight="1">
      <c r="B8" s="290"/>
      <c r="C8" s="291"/>
      <c r="D8" s="291"/>
      <c r="E8" s="291"/>
      <c r="F8" s="291"/>
      <c r="G8" s="291"/>
      <c r="H8" s="292"/>
      <c r="I8" s="299" t="s">
        <v>10</v>
      </c>
      <c r="J8" s="300"/>
      <c r="K8" s="300"/>
      <c r="L8" s="300"/>
      <c r="M8" s="300"/>
      <c r="N8" s="300"/>
      <c r="O8" s="301"/>
      <c r="P8" s="299" t="s">
        <v>9</v>
      </c>
      <c r="Q8" s="300"/>
      <c r="R8" s="300"/>
      <c r="S8" s="300"/>
      <c r="T8" s="300"/>
      <c r="U8" s="300"/>
      <c r="V8" s="302"/>
      <c r="X8" s="5"/>
      <c r="Y8" s="5"/>
      <c r="Z8" s="3"/>
      <c r="AA8" s="3"/>
      <c r="AB8" s="3"/>
      <c r="AC8" s="3"/>
      <c r="AD8" s="3"/>
      <c r="AE8" s="3"/>
      <c r="AF8" s="3"/>
      <c r="AG8" s="3"/>
      <c r="AH8" s="3"/>
      <c r="AI8" s="3"/>
      <c r="AJ8" s="3"/>
      <c r="AK8" s="3"/>
      <c r="AL8" s="3"/>
      <c r="AM8" s="3"/>
      <c r="AN8" s="3"/>
      <c r="AO8" s="3"/>
      <c r="AP8" s="3"/>
      <c r="AQ8" s="3"/>
      <c r="AR8" s="3"/>
      <c r="AS8" s="3"/>
      <c r="AT8" s="3"/>
      <c r="AU8" s="3"/>
      <c r="AV8" s="3"/>
      <c r="AW8" s="3"/>
      <c r="AX8" s="3"/>
      <c r="AY8" s="3"/>
      <c r="AZ8" s="284"/>
      <c r="BA8" s="285"/>
      <c r="BB8" s="285"/>
      <c r="BC8" s="285"/>
      <c r="BD8" s="285"/>
      <c r="BE8" s="285"/>
      <c r="BF8" s="285"/>
      <c r="BG8" s="285"/>
      <c r="BH8" s="285"/>
      <c r="BI8" s="285"/>
      <c r="BJ8" s="285"/>
      <c r="BK8" s="285"/>
      <c r="BL8" s="285"/>
      <c r="BM8" s="285"/>
      <c r="BN8" s="285"/>
      <c r="BO8" s="285"/>
      <c r="BP8" s="285"/>
      <c r="BQ8" s="285"/>
      <c r="BR8" s="285"/>
      <c r="BS8" s="285"/>
      <c r="BT8" s="285"/>
      <c r="BU8" s="288"/>
      <c r="BV8" s="288"/>
      <c r="BW8" s="289"/>
    </row>
    <row r="9" spans="2:77" ht="15" customHeight="1">
      <c r="B9" s="293"/>
      <c r="C9" s="294"/>
      <c r="D9" s="294"/>
      <c r="E9" s="294"/>
      <c r="F9" s="294"/>
      <c r="G9" s="294"/>
      <c r="H9" s="295"/>
      <c r="I9" s="303"/>
      <c r="J9" s="304"/>
      <c r="K9" s="304"/>
      <c r="L9" s="304"/>
      <c r="M9" s="304"/>
      <c r="N9" s="304"/>
      <c r="O9" s="305"/>
      <c r="P9" s="309"/>
      <c r="Q9" s="310"/>
      <c r="R9" s="310"/>
      <c r="S9" s="310"/>
      <c r="T9" s="310"/>
      <c r="U9" s="310"/>
      <c r="V9" s="311"/>
      <c r="X9" s="3"/>
      <c r="Y9" s="3"/>
      <c r="Z9" s="315" t="s">
        <v>32</v>
      </c>
      <c r="AA9" s="315"/>
      <c r="AB9" s="315"/>
      <c r="AC9" s="315"/>
      <c r="AD9" s="315"/>
      <c r="AE9" s="315"/>
      <c r="AF9" s="315"/>
      <c r="AG9" s="315"/>
      <c r="AH9" s="315"/>
      <c r="AI9" s="315"/>
      <c r="AJ9" s="315"/>
      <c r="AK9" s="315"/>
      <c r="AL9" s="315"/>
      <c r="AM9" s="315"/>
      <c r="AN9" s="315"/>
      <c r="AO9" s="315"/>
      <c r="AP9" s="315"/>
      <c r="AQ9" s="315"/>
      <c r="AR9" s="315"/>
      <c r="AS9" s="315"/>
      <c r="AT9" s="315"/>
      <c r="AU9" s="315"/>
      <c r="AV9" s="315"/>
      <c r="AW9" s="3"/>
      <c r="AX9" s="3"/>
      <c r="AY9" s="3"/>
      <c r="AZ9" s="3"/>
      <c r="BA9" s="3"/>
      <c r="BB9" s="3"/>
      <c r="BC9" s="3"/>
      <c r="BD9" s="3"/>
      <c r="BE9" s="3"/>
      <c r="BF9" s="3"/>
      <c r="BG9" s="3"/>
      <c r="BH9" s="3"/>
      <c r="BY9" s="32">
        <v>1</v>
      </c>
    </row>
    <row r="10" spans="2:77" ht="9" customHeight="1" thickBot="1">
      <c r="B10" s="296"/>
      <c r="C10" s="297"/>
      <c r="D10" s="297"/>
      <c r="E10" s="297"/>
      <c r="F10" s="297"/>
      <c r="G10" s="297"/>
      <c r="H10" s="298"/>
      <c r="I10" s="306"/>
      <c r="J10" s="307"/>
      <c r="K10" s="307"/>
      <c r="L10" s="307"/>
      <c r="M10" s="307"/>
      <c r="N10" s="307"/>
      <c r="O10" s="308"/>
      <c r="P10" s="312"/>
      <c r="Q10" s="313"/>
      <c r="R10" s="313"/>
      <c r="S10" s="313"/>
      <c r="T10" s="313"/>
      <c r="U10" s="313"/>
      <c r="V10" s="314"/>
      <c r="X10" s="3"/>
      <c r="Y10" s="3"/>
      <c r="Z10" s="316" t="s">
        <v>7</v>
      </c>
      <c r="AA10" s="317"/>
      <c r="AB10" s="317"/>
      <c r="AC10" s="317"/>
      <c r="AD10" s="317"/>
      <c r="AE10" s="317"/>
      <c r="AF10" s="318"/>
      <c r="AG10" s="322" t="s">
        <v>17</v>
      </c>
      <c r="AH10" s="323"/>
      <c r="AI10" s="323"/>
      <c r="AJ10" s="323"/>
      <c r="AK10" s="323"/>
      <c r="AL10" s="323"/>
      <c r="AM10" s="323"/>
      <c r="AN10" s="323"/>
      <c r="AO10" s="324"/>
      <c r="AP10" s="316" t="s">
        <v>18</v>
      </c>
      <c r="AQ10" s="317"/>
      <c r="AR10" s="317"/>
      <c r="AS10" s="317"/>
      <c r="AT10" s="317"/>
      <c r="AU10" s="317"/>
      <c r="AV10" s="318"/>
      <c r="AW10" s="3"/>
      <c r="AX10" s="3"/>
      <c r="AY10" s="3"/>
      <c r="AZ10" s="336" t="s">
        <v>13</v>
      </c>
      <c r="BA10" s="337"/>
      <c r="BB10" s="337"/>
      <c r="BC10" s="337"/>
      <c r="BD10" s="337"/>
      <c r="BE10" s="337"/>
      <c r="BF10" s="337"/>
      <c r="BG10" s="338"/>
      <c r="BH10" s="337" t="s">
        <v>12</v>
      </c>
      <c r="BI10" s="337"/>
      <c r="BJ10" s="337"/>
      <c r="BK10" s="337"/>
      <c r="BL10" s="337"/>
      <c r="BM10" s="337"/>
      <c r="BN10" s="338"/>
      <c r="BO10" s="342" t="s">
        <v>31</v>
      </c>
      <c r="BP10" s="343"/>
      <c r="BQ10" s="343"/>
      <c r="BR10" s="343"/>
      <c r="BS10" s="343"/>
      <c r="BT10" s="343"/>
      <c r="BU10" s="343"/>
      <c r="BV10" s="343"/>
      <c r="BW10" s="344"/>
    </row>
    <row r="11" spans="2:77" ht="9" customHeight="1" thickTop="1">
      <c r="B11" s="204"/>
      <c r="C11" s="204"/>
      <c r="D11" s="204"/>
      <c r="E11" s="204"/>
      <c r="F11" s="204"/>
      <c r="G11" s="204"/>
      <c r="H11" s="204"/>
      <c r="I11" s="204"/>
      <c r="J11" s="204"/>
      <c r="K11" s="204"/>
      <c r="L11" s="204"/>
      <c r="M11" s="204"/>
      <c r="N11" s="204"/>
      <c r="O11" s="204"/>
      <c r="P11" s="204"/>
      <c r="Q11" s="204"/>
      <c r="R11" s="204"/>
      <c r="S11" s="204"/>
      <c r="T11" s="204"/>
      <c r="U11" s="204"/>
      <c r="V11" s="204"/>
      <c r="W11" s="3"/>
      <c r="X11" s="3"/>
      <c r="Y11" s="3"/>
      <c r="Z11" s="319"/>
      <c r="AA11" s="320"/>
      <c r="AB11" s="320"/>
      <c r="AC11" s="320"/>
      <c r="AD11" s="320"/>
      <c r="AE11" s="320"/>
      <c r="AF11" s="321"/>
      <c r="AG11" s="325"/>
      <c r="AH11" s="326"/>
      <c r="AI11" s="326"/>
      <c r="AJ11" s="326"/>
      <c r="AK11" s="326"/>
      <c r="AL11" s="326"/>
      <c r="AM11" s="326"/>
      <c r="AN11" s="326"/>
      <c r="AO11" s="327"/>
      <c r="AP11" s="319"/>
      <c r="AQ11" s="320"/>
      <c r="AR11" s="320"/>
      <c r="AS11" s="320"/>
      <c r="AT11" s="320"/>
      <c r="AU11" s="320"/>
      <c r="AV11" s="321"/>
      <c r="AW11" s="3"/>
      <c r="AX11" s="3"/>
      <c r="AY11" s="3"/>
      <c r="AZ11" s="339"/>
      <c r="BA11" s="340"/>
      <c r="BB11" s="340"/>
      <c r="BC11" s="340"/>
      <c r="BD11" s="340"/>
      <c r="BE11" s="340"/>
      <c r="BF11" s="340"/>
      <c r="BG11" s="341"/>
      <c r="BH11" s="340"/>
      <c r="BI11" s="340"/>
      <c r="BJ11" s="340"/>
      <c r="BK11" s="340"/>
      <c r="BL11" s="340"/>
      <c r="BM11" s="340"/>
      <c r="BN11" s="341"/>
      <c r="BO11" s="342"/>
      <c r="BP11" s="343"/>
      <c r="BQ11" s="343"/>
      <c r="BR11" s="343"/>
      <c r="BS11" s="343"/>
      <c r="BT11" s="343"/>
      <c r="BU11" s="343"/>
      <c r="BV11" s="343"/>
      <c r="BW11" s="344"/>
    </row>
    <row r="12" spans="2:77" ht="15.95" customHeight="1">
      <c r="B12" s="261" t="s">
        <v>33</v>
      </c>
      <c r="C12" s="262"/>
      <c r="D12" s="262"/>
      <c r="E12" s="262"/>
      <c r="F12" s="262"/>
      <c r="G12" s="262"/>
      <c r="H12" s="262"/>
      <c r="I12" s="262"/>
      <c r="J12" s="262"/>
      <c r="K12" s="262"/>
      <c r="L12" s="262"/>
      <c r="M12" s="262"/>
      <c r="N12" s="262"/>
      <c r="O12" s="262"/>
      <c r="P12" s="262"/>
      <c r="Q12" s="262"/>
      <c r="R12" s="262"/>
      <c r="S12" s="262"/>
      <c r="T12" s="262"/>
      <c r="U12" s="262"/>
      <c r="V12" s="263"/>
      <c r="W12" s="3"/>
      <c r="X12" s="3"/>
      <c r="Y12" s="3"/>
      <c r="Z12" s="264" t="str">
        <f>IF(MAX(BB20:BD67)=0,"",MAX(BB20:BD67))</f>
        <v/>
      </c>
      <c r="AA12" s="265"/>
      <c r="AB12" s="265"/>
      <c r="AC12" s="265"/>
      <c r="AD12" s="265"/>
      <c r="AE12" s="265"/>
      <c r="AF12" s="266"/>
      <c r="AG12" s="267" t="str">
        <f>IF(Z12="","",SUMIF(BB20:BP67,Z12,BK20:BP67))</f>
        <v/>
      </c>
      <c r="AH12" s="268"/>
      <c r="AI12" s="268"/>
      <c r="AJ12" s="268"/>
      <c r="AK12" s="268"/>
      <c r="AL12" s="268"/>
      <c r="AM12" s="268"/>
      <c r="AN12" s="268"/>
      <c r="AO12" s="269"/>
      <c r="AP12" s="267" t="str">
        <f>IF(BG2="","",IFERROR(AG12*Z12/100,""))</f>
        <v/>
      </c>
      <c r="AQ12" s="268"/>
      <c r="AR12" s="268"/>
      <c r="AS12" s="268"/>
      <c r="AT12" s="268"/>
      <c r="AU12" s="268"/>
      <c r="AV12" s="269"/>
      <c r="AW12" s="3"/>
      <c r="AX12" s="3"/>
      <c r="AY12" s="3"/>
      <c r="AZ12" s="224">
        <f>IFERROR(AG16,0)</f>
        <v>0</v>
      </c>
      <c r="BA12" s="225"/>
      <c r="BB12" s="225"/>
      <c r="BC12" s="225"/>
      <c r="BD12" s="225"/>
      <c r="BE12" s="225"/>
      <c r="BF12" s="225"/>
      <c r="BG12" s="226"/>
      <c r="BH12" s="224" t="str">
        <f>IF(BG2="","",IF(AP16=0,"確認",AP16))</f>
        <v/>
      </c>
      <c r="BI12" s="225"/>
      <c r="BJ12" s="225"/>
      <c r="BK12" s="225"/>
      <c r="BL12" s="225"/>
      <c r="BM12" s="225"/>
      <c r="BN12" s="226"/>
      <c r="BO12" s="231" t="str">
        <f>IF((COUNTIF(BK20:BP34,"入力不十分")+COUNTIF(BK38:BP67,"入力不十分"))&gt;=1,"明細不十分",IFERROR(AZ12+BH12,""))</f>
        <v/>
      </c>
      <c r="BP12" s="232"/>
      <c r="BQ12" s="232"/>
      <c r="BR12" s="232"/>
      <c r="BS12" s="232"/>
      <c r="BT12" s="232"/>
      <c r="BU12" s="232"/>
      <c r="BV12" s="232"/>
      <c r="BW12" s="233"/>
    </row>
    <row r="13" spans="2:77" ht="8.1" customHeight="1">
      <c r="B13" s="237"/>
      <c r="C13" s="238"/>
      <c r="D13" s="238"/>
      <c r="E13" s="238"/>
      <c r="F13" s="238"/>
      <c r="G13" s="238"/>
      <c r="H13" s="238"/>
      <c r="I13" s="238"/>
      <c r="J13" s="238"/>
      <c r="K13" s="238"/>
      <c r="L13" s="238"/>
      <c r="M13" s="238"/>
      <c r="N13" s="238"/>
      <c r="O13" s="238"/>
      <c r="P13" s="238"/>
      <c r="Q13" s="238"/>
      <c r="R13" s="238"/>
      <c r="S13" s="238"/>
      <c r="T13" s="238"/>
      <c r="U13" s="238"/>
      <c r="V13" s="239"/>
      <c r="W13" s="3"/>
      <c r="X13" s="3"/>
      <c r="Y13" s="3"/>
      <c r="Z13" s="243" t="str">
        <f>IFERROR(IF(Z12=BZ69,"",BZ69),"")</f>
        <v/>
      </c>
      <c r="AA13" s="244"/>
      <c r="AB13" s="244"/>
      <c r="AC13" s="244"/>
      <c r="AD13" s="244"/>
      <c r="AE13" s="244"/>
      <c r="AF13" s="245"/>
      <c r="AG13" s="249" t="str">
        <f>IF(Z13="","",SUMIF(BB20:BP67,Z13,BK20:BP67))</f>
        <v/>
      </c>
      <c r="AH13" s="250"/>
      <c r="AI13" s="250"/>
      <c r="AJ13" s="250"/>
      <c r="AK13" s="250"/>
      <c r="AL13" s="250"/>
      <c r="AM13" s="250"/>
      <c r="AN13" s="250"/>
      <c r="AO13" s="251"/>
      <c r="AP13" s="255" t="str">
        <f>IF(BG2="","",IF(Z13="対象外","",IFERROR(AG13*Z13/100,"")))</f>
        <v/>
      </c>
      <c r="AQ13" s="256"/>
      <c r="AR13" s="256"/>
      <c r="AS13" s="256"/>
      <c r="AT13" s="256"/>
      <c r="AU13" s="256"/>
      <c r="AV13" s="257"/>
      <c r="AW13" s="3"/>
      <c r="AX13" s="3"/>
      <c r="AY13" s="3"/>
      <c r="AZ13" s="227"/>
      <c r="BA13" s="228"/>
      <c r="BB13" s="228"/>
      <c r="BC13" s="228"/>
      <c r="BD13" s="228"/>
      <c r="BE13" s="228"/>
      <c r="BF13" s="228"/>
      <c r="BG13" s="229"/>
      <c r="BH13" s="227"/>
      <c r="BI13" s="228"/>
      <c r="BJ13" s="228"/>
      <c r="BK13" s="228"/>
      <c r="BL13" s="228"/>
      <c r="BM13" s="228"/>
      <c r="BN13" s="229"/>
      <c r="BO13" s="234"/>
      <c r="BP13" s="235"/>
      <c r="BQ13" s="235"/>
      <c r="BR13" s="235"/>
      <c r="BS13" s="235"/>
      <c r="BT13" s="235"/>
      <c r="BU13" s="235"/>
      <c r="BV13" s="235"/>
      <c r="BW13" s="236"/>
    </row>
    <row r="14" spans="2:77" ht="8.1" customHeight="1">
      <c r="B14" s="240"/>
      <c r="C14" s="241"/>
      <c r="D14" s="241"/>
      <c r="E14" s="241"/>
      <c r="F14" s="241"/>
      <c r="G14" s="241"/>
      <c r="H14" s="241"/>
      <c r="I14" s="241"/>
      <c r="J14" s="241"/>
      <c r="K14" s="241"/>
      <c r="L14" s="241"/>
      <c r="M14" s="241"/>
      <c r="N14" s="241"/>
      <c r="O14" s="241"/>
      <c r="P14" s="241"/>
      <c r="Q14" s="241"/>
      <c r="R14" s="241"/>
      <c r="S14" s="241"/>
      <c r="T14" s="241"/>
      <c r="U14" s="241"/>
      <c r="V14" s="242"/>
      <c r="W14" s="2"/>
      <c r="X14" s="3"/>
      <c r="Y14" s="3"/>
      <c r="Z14" s="246"/>
      <c r="AA14" s="247"/>
      <c r="AB14" s="247"/>
      <c r="AC14" s="247"/>
      <c r="AD14" s="247"/>
      <c r="AE14" s="247"/>
      <c r="AF14" s="248"/>
      <c r="AG14" s="252"/>
      <c r="AH14" s="253"/>
      <c r="AI14" s="253"/>
      <c r="AJ14" s="253"/>
      <c r="AK14" s="253"/>
      <c r="AL14" s="253"/>
      <c r="AM14" s="253"/>
      <c r="AN14" s="253"/>
      <c r="AO14" s="254"/>
      <c r="AP14" s="258"/>
      <c r="AQ14" s="259"/>
      <c r="AR14" s="259"/>
      <c r="AS14" s="259"/>
      <c r="AT14" s="259"/>
      <c r="AU14" s="259"/>
      <c r="AV14" s="260"/>
      <c r="AW14" s="9"/>
      <c r="AX14" s="9"/>
      <c r="AY14" s="9"/>
      <c r="AZ14" s="9"/>
      <c r="BA14" s="9"/>
      <c r="BB14" s="10"/>
      <c r="BC14" s="3"/>
      <c r="BD14" s="3"/>
      <c r="BE14" s="3"/>
      <c r="BF14" s="3"/>
      <c r="BG14" s="3"/>
      <c r="BH14" s="3"/>
      <c r="BI14" s="3"/>
      <c r="BJ14" s="3"/>
      <c r="BK14" s="3"/>
      <c r="BL14" s="3"/>
      <c r="BM14" s="3"/>
      <c r="BN14" s="3"/>
      <c r="BO14" s="3"/>
      <c r="BP14" s="11"/>
      <c r="BQ14" s="11"/>
    </row>
    <row r="15" spans="2:77" ht="15.95" customHeight="1" thickBot="1">
      <c r="B15" s="270"/>
      <c r="C15" s="271"/>
      <c r="D15" s="271"/>
      <c r="E15" s="271"/>
      <c r="F15" s="271"/>
      <c r="G15" s="271"/>
      <c r="H15" s="271"/>
      <c r="I15" s="271"/>
      <c r="J15" s="271"/>
      <c r="K15" s="271"/>
      <c r="L15" s="271"/>
      <c r="M15" s="271"/>
      <c r="N15" s="271"/>
      <c r="O15" s="271"/>
      <c r="P15" s="271"/>
      <c r="Q15" s="271"/>
      <c r="R15" s="271"/>
      <c r="S15" s="271"/>
      <c r="T15" s="271"/>
      <c r="U15" s="271"/>
      <c r="V15" s="272"/>
      <c r="W15" s="2"/>
      <c r="X15" s="3"/>
      <c r="Y15" s="3"/>
      <c r="Z15" s="273" t="str">
        <f>IF(Z13="対象外","","対象外")</f>
        <v>対象外</v>
      </c>
      <c r="AA15" s="274"/>
      <c r="AB15" s="274"/>
      <c r="AC15" s="274"/>
      <c r="AD15" s="274"/>
      <c r="AE15" s="274"/>
      <c r="AF15" s="275"/>
      <c r="AG15" s="276" t="str">
        <f>IFERROR(IF(SUM(AG12:AO14)&lt;&gt;BY71,BY71-SUM(AG12,AG13),""),"")</f>
        <v/>
      </c>
      <c r="AH15" s="277"/>
      <c r="AI15" s="277"/>
      <c r="AJ15" s="277"/>
      <c r="AK15" s="277"/>
      <c r="AL15" s="277"/>
      <c r="AM15" s="277"/>
      <c r="AN15" s="277"/>
      <c r="AO15" s="278"/>
      <c r="AP15" s="279" t="str">
        <f>IF(BG2="","",IF(Z15="対象外","－",IFERROR(AG15*Z15/100,"")))</f>
        <v/>
      </c>
      <c r="AQ15" s="280"/>
      <c r="AR15" s="280"/>
      <c r="AS15" s="280"/>
      <c r="AT15" s="280"/>
      <c r="AU15" s="280"/>
      <c r="AV15" s="281"/>
      <c r="AW15" s="9"/>
      <c r="AX15" s="9"/>
      <c r="AY15" s="9"/>
      <c r="AZ15" s="9"/>
      <c r="BA15" s="9"/>
      <c r="BB15" s="10"/>
      <c r="BC15" s="3"/>
      <c r="BD15" s="3"/>
      <c r="BE15" s="3"/>
      <c r="BF15" s="3"/>
      <c r="BG15" s="3"/>
      <c r="BH15" s="3"/>
      <c r="BI15" s="3"/>
      <c r="BJ15" s="3"/>
      <c r="BK15" s="3"/>
      <c r="BL15" s="3"/>
      <c r="BM15" s="3"/>
      <c r="BN15" s="3"/>
      <c r="BO15" s="3"/>
      <c r="BP15" s="11"/>
      <c r="BQ15" s="11"/>
    </row>
    <row r="16" spans="2:77" ht="15.95" customHeight="1" thickTop="1">
      <c r="B16" s="212"/>
      <c r="C16" s="213"/>
      <c r="D16" s="213"/>
      <c r="E16" s="213"/>
      <c r="F16" s="213"/>
      <c r="G16" s="213"/>
      <c r="H16" s="213"/>
      <c r="I16" s="213"/>
      <c r="J16" s="213"/>
      <c r="K16" s="213"/>
      <c r="L16" s="213"/>
      <c r="M16" s="213"/>
      <c r="N16" s="213"/>
      <c r="O16" s="213"/>
      <c r="P16" s="213"/>
      <c r="Q16" s="213"/>
      <c r="R16" s="213"/>
      <c r="S16" s="213"/>
      <c r="T16" s="213"/>
      <c r="U16" s="213"/>
      <c r="V16" s="214"/>
      <c r="X16" s="3"/>
      <c r="Y16" s="3"/>
      <c r="Z16" s="215" t="s">
        <v>19</v>
      </c>
      <c r="AA16" s="216"/>
      <c r="AB16" s="216"/>
      <c r="AC16" s="216"/>
      <c r="AD16" s="216"/>
      <c r="AE16" s="216"/>
      <c r="AF16" s="217"/>
      <c r="AG16" s="218">
        <f>IF(AND(B18="納品明細",SUM(BK20:BP34)=BY71),SUM(AG12:AO15),IF(AND(B18="納品明細 １",SUM(BK20:BP34)+SUM(BK38:BP67)=BY71),SUM(AG12:AO15),"金額不一致"))</f>
        <v>0</v>
      </c>
      <c r="AH16" s="219"/>
      <c r="AI16" s="219"/>
      <c r="AJ16" s="219"/>
      <c r="AK16" s="219"/>
      <c r="AL16" s="219"/>
      <c r="AM16" s="219"/>
      <c r="AN16" s="219"/>
      <c r="AO16" s="220"/>
      <c r="AP16" s="221" t="str">
        <f>IF(COUNTBLANK(BB20:BD34)=45,"",IF(BG2="","登録番号確認",IF(CA69&gt;2,"税率見直",SUM(AP12:AV15))))</f>
        <v/>
      </c>
      <c r="AQ16" s="222"/>
      <c r="AR16" s="222"/>
      <c r="AS16" s="222"/>
      <c r="AT16" s="222"/>
      <c r="AU16" s="222"/>
      <c r="AV16" s="223"/>
      <c r="AW16" s="11"/>
      <c r="AX16" s="11"/>
      <c r="AY16" s="11"/>
      <c r="AZ16" s="230" t="s">
        <v>27</v>
      </c>
      <c r="BA16" s="230"/>
      <c r="BB16" s="230"/>
      <c r="BC16" s="230"/>
      <c r="BD16" s="230"/>
      <c r="BE16" s="230"/>
      <c r="BF16" s="230"/>
      <c r="BG16" s="230"/>
      <c r="BH16" s="230"/>
      <c r="BI16" s="230"/>
      <c r="BJ16" s="230"/>
      <c r="BK16" s="230"/>
      <c r="BL16" s="230"/>
      <c r="BM16" s="230"/>
      <c r="BN16" s="230"/>
      <c r="BO16" s="230"/>
      <c r="BP16" s="230"/>
      <c r="BQ16" s="230"/>
      <c r="BR16" s="230"/>
      <c r="BS16" s="230"/>
      <c r="BT16" s="230"/>
      <c r="BU16" s="230"/>
      <c r="BV16" s="230"/>
      <c r="BW16" s="230"/>
    </row>
    <row r="17" spans="2:82" ht="9.9499999999999993" customHeight="1">
      <c r="B17" s="204"/>
      <c r="C17" s="204"/>
      <c r="D17" s="204"/>
      <c r="E17" s="204"/>
      <c r="F17" s="204"/>
      <c r="G17" s="204"/>
      <c r="H17" s="204"/>
      <c r="I17" s="204"/>
      <c r="J17" s="204"/>
      <c r="K17" s="204"/>
      <c r="L17" s="204"/>
      <c r="M17" s="204"/>
      <c r="N17" s="204"/>
      <c r="O17" s="204"/>
      <c r="P17" s="204"/>
      <c r="Q17" s="204"/>
      <c r="R17" s="204"/>
      <c r="S17" s="204"/>
      <c r="T17" s="204"/>
      <c r="U17" s="204"/>
      <c r="V17" s="204"/>
      <c r="AH17" s="12"/>
      <c r="AI17" s="12"/>
      <c r="AJ17" s="12"/>
      <c r="AK17" s="12"/>
      <c r="AL17" s="12"/>
      <c r="AM17" s="12"/>
      <c r="AN17" s="13"/>
      <c r="AO17" s="13"/>
      <c r="AP17" s="13"/>
      <c r="AQ17" s="13"/>
      <c r="AR17" s="13"/>
      <c r="AS17" s="13"/>
      <c r="AT17" s="13"/>
      <c r="AU17" s="11"/>
      <c r="AV17" s="11"/>
      <c r="AW17" s="11"/>
      <c r="AX17" s="11"/>
      <c r="AY17" s="11"/>
      <c r="AZ17" s="11"/>
      <c r="BA17" s="11"/>
      <c r="BB17" s="11"/>
      <c r="BC17" s="11"/>
      <c r="BD17" s="11"/>
      <c r="BE17" s="11"/>
      <c r="BF17" s="11"/>
      <c r="BG17" s="11"/>
      <c r="BH17" s="11"/>
      <c r="BI17" s="11"/>
      <c r="BJ17" s="11"/>
      <c r="BK17" s="11"/>
      <c r="BL17" s="11"/>
      <c r="BM17" s="11"/>
      <c r="BN17" s="11"/>
      <c r="BO17" s="11"/>
      <c r="BP17" s="11"/>
      <c r="BQ17" s="11"/>
    </row>
    <row r="18" spans="2:82" ht="18.95" customHeight="1" thickBot="1">
      <c r="B18" s="145" t="str">
        <f>IF(I38&lt;&gt;"","納品明細 １","納品明細")</f>
        <v>納品明細</v>
      </c>
      <c r="C18" s="145"/>
      <c r="D18" s="145"/>
      <c r="E18" s="145"/>
      <c r="F18" s="145"/>
      <c r="G18" s="145"/>
      <c r="H18" s="145"/>
      <c r="I18" s="14"/>
      <c r="J18" s="14"/>
      <c r="K18" s="14"/>
      <c r="L18" s="14"/>
      <c r="M18" s="14"/>
      <c r="N18" s="14"/>
      <c r="O18" s="14"/>
      <c r="P18" s="14"/>
      <c r="Q18" s="14"/>
      <c r="R18" s="14"/>
      <c r="S18" s="14"/>
      <c r="T18" s="14"/>
      <c r="U18" s="14"/>
      <c r="V18" s="14"/>
      <c r="W18" s="14"/>
      <c r="AH18" s="12"/>
      <c r="AI18" s="12"/>
      <c r="AJ18" s="12"/>
      <c r="AK18" s="12"/>
      <c r="AL18" s="12"/>
      <c r="AM18" s="12"/>
      <c r="AN18" s="13"/>
      <c r="AO18" s="13"/>
      <c r="AP18" s="13"/>
      <c r="AQ18" s="13"/>
      <c r="AR18" s="13"/>
      <c r="AS18" s="13"/>
      <c r="AT18" s="13"/>
      <c r="AU18" s="11"/>
      <c r="AV18" s="11"/>
      <c r="AW18" s="11"/>
      <c r="AX18" s="11"/>
      <c r="AY18" s="11"/>
      <c r="AZ18" s="11"/>
      <c r="BA18" s="11"/>
      <c r="BB18" s="11"/>
      <c r="BC18" s="11"/>
      <c r="BD18" s="11"/>
      <c r="BE18" s="11"/>
      <c r="BF18" s="11"/>
      <c r="BG18" s="11"/>
      <c r="BH18" s="11"/>
      <c r="BI18" s="11"/>
      <c r="BJ18" s="11"/>
      <c r="BX18" s="3" t="str">
        <f ca="1">RIGHT(TEXT(YEAR(B5),"0000"),2)&amp;TEXT(MONTH(B5),"00")&amp;"-"&amp;TEXT(INT(RAND()*100000),"00000")</f>
        <v>0001-46864</v>
      </c>
      <c r="BZ18" s="3" t="b">
        <f>IF(BZ19=45,FALSE,TRUE)</f>
        <v>0</v>
      </c>
      <c r="CA18" s="3" t="b">
        <f>IF(CA19=45,FALSE,TRUE)</f>
        <v>0</v>
      </c>
    </row>
    <row r="19" spans="2:82" ht="18.600000000000001" customHeight="1" thickTop="1" thickBot="1">
      <c r="B19" s="20" t="s">
        <v>22</v>
      </c>
      <c r="C19" s="164" t="s">
        <v>25</v>
      </c>
      <c r="D19" s="158"/>
      <c r="E19" s="158"/>
      <c r="F19" s="158"/>
      <c r="G19" s="158"/>
      <c r="H19" s="165"/>
      <c r="I19" s="389" t="s">
        <v>24</v>
      </c>
      <c r="J19" s="389"/>
      <c r="K19" s="389"/>
      <c r="L19" s="389"/>
      <c r="M19" s="389"/>
      <c r="N19" s="389"/>
      <c r="O19" s="389"/>
      <c r="P19" s="389"/>
      <c r="Q19" s="389"/>
      <c r="R19" s="389"/>
      <c r="S19" s="389"/>
      <c r="T19" s="389"/>
      <c r="U19" s="389"/>
      <c r="V19" s="389"/>
      <c r="W19" s="389"/>
      <c r="X19" s="151" t="s">
        <v>4</v>
      </c>
      <c r="Y19" s="152"/>
      <c r="Z19" s="152"/>
      <c r="AA19" s="152"/>
      <c r="AB19" s="152"/>
      <c r="AC19" s="152"/>
      <c r="AD19" s="152"/>
      <c r="AE19" s="152"/>
      <c r="AF19" s="152"/>
      <c r="AG19" s="152"/>
      <c r="AH19" s="152"/>
      <c r="AI19" s="152"/>
      <c r="AJ19" s="153"/>
      <c r="AK19" s="151" t="s">
        <v>5</v>
      </c>
      <c r="AL19" s="152"/>
      <c r="AM19" s="152"/>
      <c r="AN19" s="152">
        <v>2</v>
      </c>
      <c r="AO19" s="152"/>
      <c r="AP19" s="152"/>
      <c r="AQ19" s="153"/>
      <c r="AR19" s="154" t="s">
        <v>6</v>
      </c>
      <c r="AS19" s="155"/>
      <c r="AT19" s="156"/>
      <c r="AU19" s="154" t="s">
        <v>36</v>
      </c>
      <c r="AV19" s="152"/>
      <c r="AW19" s="152"/>
      <c r="AX19" s="152"/>
      <c r="AY19" s="152"/>
      <c r="AZ19" s="152"/>
      <c r="BA19" s="152"/>
      <c r="BB19" s="151" t="s">
        <v>7</v>
      </c>
      <c r="BC19" s="152"/>
      <c r="BD19" s="152"/>
      <c r="BE19" s="157" t="s">
        <v>2</v>
      </c>
      <c r="BF19" s="158"/>
      <c r="BG19" s="158"/>
      <c r="BH19" s="158"/>
      <c r="BI19" s="158"/>
      <c r="BJ19" s="159"/>
      <c r="BK19" s="160" t="s">
        <v>8</v>
      </c>
      <c r="BL19" s="160"/>
      <c r="BM19" s="161"/>
      <c r="BN19" s="161"/>
      <c r="BO19" s="161"/>
      <c r="BP19" s="161"/>
      <c r="BQ19" s="162"/>
      <c r="BR19" s="157" t="s">
        <v>2</v>
      </c>
      <c r="BS19" s="158"/>
      <c r="BT19" s="158"/>
      <c r="BU19" s="158"/>
      <c r="BV19" s="158"/>
      <c r="BW19" s="163"/>
      <c r="BY19" s="15"/>
      <c r="BZ19" s="16">
        <f>SUM(BZ20:BZ67)</f>
        <v>45</v>
      </c>
      <c r="CA19" s="16">
        <f>SUM(CA20:CA67)</f>
        <v>45</v>
      </c>
      <c r="CB19" s="76" t="s">
        <v>28</v>
      </c>
      <c r="CC19" s="77" t="s">
        <v>29</v>
      </c>
    </row>
    <row r="20" spans="2:82" ht="18.600000000000001" customHeight="1">
      <c r="B20" s="21"/>
      <c r="C20" s="205"/>
      <c r="D20" s="206"/>
      <c r="E20" s="206"/>
      <c r="F20" s="206"/>
      <c r="G20" s="206"/>
      <c r="H20" s="207"/>
      <c r="I20" s="208"/>
      <c r="J20" s="208"/>
      <c r="K20" s="208"/>
      <c r="L20" s="208"/>
      <c r="M20" s="208"/>
      <c r="N20" s="208"/>
      <c r="O20" s="208"/>
      <c r="P20" s="208"/>
      <c r="Q20" s="208"/>
      <c r="R20" s="208"/>
      <c r="S20" s="208"/>
      <c r="T20" s="208"/>
      <c r="U20" s="208"/>
      <c r="V20" s="208"/>
      <c r="W20" s="209"/>
      <c r="X20" s="210"/>
      <c r="Y20" s="210"/>
      <c r="Z20" s="210"/>
      <c r="AA20" s="210"/>
      <c r="AB20" s="210"/>
      <c r="AC20" s="210"/>
      <c r="AD20" s="210"/>
      <c r="AE20" s="210"/>
      <c r="AF20" s="210"/>
      <c r="AG20" s="210"/>
      <c r="AH20" s="210"/>
      <c r="AI20" s="210"/>
      <c r="AJ20" s="211"/>
      <c r="AK20" s="195"/>
      <c r="AL20" s="196"/>
      <c r="AM20" s="196"/>
      <c r="AN20" s="196"/>
      <c r="AO20" s="196"/>
      <c r="AP20" s="196"/>
      <c r="AQ20" s="197"/>
      <c r="AR20" s="134"/>
      <c r="AS20" s="135"/>
      <c r="AT20" s="136"/>
      <c r="AU20" s="198"/>
      <c r="AV20" s="199"/>
      <c r="AW20" s="199"/>
      <c r="AX20" s="199"/>
      <c r="AY20" s="199"/>
      <c r="AZ20" s="199"/>
      <c r="BA20" s="200"/>
      <c r="BB20" s="201"/>
      <c r="BC20" s="202"/>
      <c r="BD20" s="202"/>
      <c r="BE20" s="141"/>
      <c r="BF20" s="142"/>
      <c r="BG20" s="142"/>
      <c r="BH20" s="142"/>
      <c r="BI20" s="142"/>
      <c r="BJ20" s="143"/>
      <c r="BK20" s="203" t="str">
        <f>IF(AND(I20="",AK20="",AU20="")," ",IF(OR(I20="",AK20="",AU20=""),"入力不十分",ROUND(CB20*CC20,0)))</f>
        <v xml:space="preserve"> </v>
      </c>
      <c r="BL20" s="203"/>
      <c r="BM20" s="203"/>
      <c r="BN20" s="203"/>
      <c r="BO20" s="203"/>
      <c r="BP20" s="203"/>
      <c r="BQ20" s="22"/>
      <c r="BR20" s="141"/>
      <c r="BS20" s="142"/>
      <c r="BT20" s="142"/>
      <c r="BU20" s="142"/>
      <c r="BV20" s="142"/>
      <c r="BW20" s="167"/>
      <c r="BY20" s="17">
        <f t="shared" ref="BY20:BY34" si="0">IFERROR(1/COUNTIF($BB$20:$BD$34,BB20),0)</f>
        <v>0</v>
      </c>
      <c r="BZ20" s="18">
        <f t="shared" ref="BZ20:BZ34" si="1">IF(AK20=INT(AK20),1,"ari")</f>
        <v>1</v>
      </c>
      <c r="CA20" s="3">
        <f t="shared" ref="CA20:CA34" si="2">IF(AU20=INT(AU20),1,"ari")</f>
        <v>1</v>
      </c>
      <c r="CB20" s="43">
        <f t="shared" ref="CB20:CB34" si="3">ROUND(AK20,4)</f>
        <v>0</v>
      </c>
      <c r="CC20" s="42">
        <f t="shared" ref="CC20:CC34" si="4">ROUND(AU20,2)</f>
        <v>0</v>
      </c>
      <c r="CD20" s="48">
        <f t="shared" ref="CD20:CD34" si="5">AK20*AU20</f>
        <v>0</v>
      </c>
    </row>
    <row r="21" spans="2:82" ht="18.600000000000001" customHeight="1">
      <c r="B21" s="23"/>
      <c r="C21" s="130"/>
      <c r="D21" s="131"/>
      <c r="E21" s="131"/>
      <c r="F21" s="131"/>
      <c r="G21" s="131"/>
      <c r="H21" s="132"/>
      <c r="I21" s="126"/>
      <c r="J21" s="126"/>
      <c r="K21" s="126"/>
      <c r="L21" s="126"/>
      <c r="M21" s="126"/>
      <c r="N21" s="126"/>
      <c r="O21" s="126"/>
      <c r="P21" s="126"/>
      <c r="Q21" s="126"/>
      <c r="R21" s="126"/>
      <c r="S21" s="126"/>
      <c r="T21" s="126"/>
      <c r="U21" s="126"/>
      <c r="V21" s="126"/>
      <c r="W21" s="127"/>
      <c r="X21" s="128"/>
      <c r="Y21" s="128"/>
      <c r="Z21" s="128"/>
      <c r="AA21" s="128"/>
      <c r="AB21" s="128"/>
      <c r="AC21" s="128"/>
      <c r="AD21" s="128"/>
      <c r="AE21" s="128"/>
      <c r="AF21" s="128"/>
      <c r="AG21" s="128"/>
      <c r="AH21" s="128"/>
      <c r="AI21" s="128"/>
      <c r="AJ21" s="129"/>
      <c r="AK21" s="172"/>
      <c r="AL21" s="173"/>
      <c r="AM21" s="173"/>
      <c r="AN21" s="173"/>
      <c r="AO21" s="173"/>
      <c r="AP21" s="173"/>
      <c r="AQ21" s="174"/>
      <c r="AR21" s="117"/>
      <c r="AS21" s="118"/>
      <c r="AT21" s="119"/>
      <c r="AU21" s="120"/>
      <c r="AV21" s="121"/>
      <c r="AW21" s="121"/>
      <c r="AX21" s="121"/>
      <c r="AY21" s="121"/>
      <c r="AZ21" s="121"/>
      <c r="BA21" s="175"/>
      <c r="BB21" s="176"/>
      <c r="BC21" s="177"/>
      <c r="BD21" s="177"/>
      <c r="BE21" s="103"/>
      <c r="BF21" s="104"/>
      <c r="BG21" s="104"/>
      <c r="BH21" s="104"/>
      <c r="BI21" s="104"/>
      <c r="BJ21" s="124"/>
      <c r="BK21" s="178" t="str">
        <f t="shared" ref="BK21:BK34" si="6">IF(AND(I21="",AK21="",AU21="")," ",IF(OR(I21="",AK21="",AU21=""),"入力不十分",ROUND(CB21*CC21,0)))</f>
        <v xml:space="preserve"> </v>
      </c>
      <c r="BL21" s="178"/>
      <c r="BM21" s="178"/>
      <c r="BN21" s="178"/>
      <c r="BO21" s="178"/>
      <c r="BP21" s="178"/>
      <c r="BQ21" s="24"/>
      <c r="BR21" s="103"/>
      <c r="BS21" s="104"/>
      <c r="BT21" s="104"/>
      <c r="BU21" s="104"/>
      <c r="BV21" s="104"/>
      <c r="BW21" s="105"/>
      <c r="BY21" s="17">
        <f t="shared" si="0"/>
        <v>0</v>
      </c>
      <c r="BZ21" s="18">
        <f t="shared" si="1"/>
        <v>1</v>
      </c>
      <c r="CA21" s="3">
        <f t="shared" si="2"/>
        <v>1</v>
      </c>
      <c r="CB21" s="43">
        <f t="shared" si="3"/>
        <v>0</v>
      </c>
      <c r="CC21" s="42">
        <f t="shared" si="4"/>
        <v>0</v>
      </c>
      <c r="CD21" s="48">
        <f t="shared" si="5"/>
        <v>0</v>
      </c>
    </row>
    <row r="22" spans="2:82" ht="18.600000000000001" customHeight="1">
      <c r="B22" s="23"/>
      <c r="C22" s="130"/>
      <c r="D22" s="131"/>
      <c r="E22" s="131"/>
      <c r="F22" s="131"/>
      <c r="G22" s="131"/>
      <c r="H22" s="132"/>
      <c r="I22" s="126"/>
      <c r="J22" s="126"/>
      <c r="K22" s="126"/>
      <c r="L22" s="126"/>
      <c r="M22" s="126"/>
      <c r="N22" s="126"/>
      <c r="O22" s="126"/>
      <c r="P22" s="126"/>
      <c r="Q22" s="126"/>
      <c r="R22" s="126"/>
      <c r="S22" s="126"/>
      <c r="T22" s="126"/>
      <c r="U22" s="126"/>
      <c r="V22" s="126"/>
      <c r="W22" s="127"/>
      <c r="X22" s="128"/>
      <c r="Y22" s="128"/>
      <c r="Z22" s="128"/>
      <c r="AA22" s="128"/>
      <c r="AB22" s="128"/>
      <c r="AC22" s="128"/>
      <c r="AD22" s="128"/>
      <c r="AE22" s="128"/>
      <c r="AF22" s="128"/>
      <c r="AG22" s="128"/>
      <c r="AH22" s="128"/>
      <c r="AI22" s="128"/>
      <c r="AJ22" s="129"/>
      <c r="AK22" s="172"/>
      <c r="AL22" s="173"/>
      <c r="AM22" s="173"/>
      <c r="AN22" s="173"/>
      <c r="AO22" s="173"/>
      <c r="AP22" s="173"/>
      <c r="AQ22" s="174"/>
      <c r="AR22" s="117"/>
      <c r="AS22" s="118"/>
      <c r="AT22" s="119"/>
      <c r="AU22" s="120"/>
      <c r="AV22" s="121"/>
      <c r="AW22" s="121"/>
      <c r="AX22" s="121"/>
      <c r="AY22" s="121"/>
      <c r="AZ22" s="121"/>
      <c r="BA22" s="175"/>
      <c r="BB22" s="176"/>
      <c r="BC22" s="177"/>
      <c r="BD22" s="177"/>
      <c r="BE22" s="103"/>
      <c r="BF22" s="104"/>
      <c r="BG22" s="104"/>
      <c r="BH22" s="104"/>
      <c r="BI22" s="104"/>
      <c r="BJ22" s="124"/>
      <c r="BK22" s="178" t="str">
        <f t="shared" si="6"/>
        <v xml:space="preserve"> </v>
      </c>
      <c r="BL22" s="178"/>
      <c r="BM22" s="178"/>
      <c r="BN22" s="178"/>
      <c r="BO22" s="178"/>
      <c r="BP22" s="178"/>
      <c r="BQ22" s="24"/>
      <c r="BR22" s="103"/>
      <c r="BS22" s="104"/>
      <c r="BT22" s="104"/>
      <c r="BU22" s="104"/>
      <c r="BV22" s="104"/>
      <c r="BW22" s="105"/>
      <c r="BY22" s="17">
        <f t="shared" si="0"/>
        <v>0</v>
      </c>
      <c r="BZ22" s="18">
        <f t="shared" si="1"/>
        <v>1</v>
      </c>
      <c r="CA22" s="3">
        <f t="shared" si="2"/>
        <v>1</v>
      </c>
      <c r="CB22" s="43">
        <f t="shared" si="3"/>
        <v>0</v>
      </c>
      <c r="CC22" s="42">
        <f t="shared" si="4"/>
        <v>0</v>
      </c>
      <c r="CD22" s="48">
        <f t="shared" si="5"/>
        <v>0</v>
      </c>
    </row>
    <row r="23" spans="2:82" ht="18.600000000000001" customHeight="1">
      <c r="B23" s="23"/>
      <c r="C23" s="130"/>
      <c r="D23" s="131"/>
      <c r="E23" s="131"/>
      <c r="F23" s="131"/>
      <c r="G23" s="131"/>
      <c r="H23" s="132"/>
      <c r="I23" s="126"/>
      <c r="J23" s="126"/>
      <c r="K23" s="126"/>
      <c r="L23" s="126"/>
      <c r="M23" s="126"/>
      <c r="N23" s="126"/>
      <c r="O23" s="126"/>
      <c r="P23" s="126"/>
      <c r="Q23" s="126"/>
      <c r="R23" s="126"/>
      <c r="S23" s="126"/>
      <c r="T23" s="126"/>
      <c r="U23" s="126"/>
      <c r="V23" s="126"/>
      <c r="W23" s="127"/>
      <c r="X23" s="128"/>
      <c r="Y23" s="128"/>
      <c r="Z23" s="128"/>
      <c r="AA23" s="128"/>
      <c r="AB23" s="128"/>
      <c r="AC23" s="128"/>
      <c r="AD23" s="128"/>
      <c r="AE23" s="128"/>
      <c r="AF23" s="128"/>
      <c r="AG23" s="128"/>
      <c r="AH23" s="128"/>
      <c r="AI23" s="128"/>
      <c r="AJ23" s="129"/>
      <c r="AK23" s="172"/>
      <c r="AL23" s="173"/>
      <c r="AM23" s="173"/>
      <c r="AN23" s="173"/>
      <c r="AO23" s="173"/>
      <c r="AP23" s="173"/>
      <c r="AQ23" s="174"/>
      <c r="AR23" s="117"/>
      <c r="AS23" s="118"/>
      <c r="AT23" s="119"/>
      <c r="AU23" s="120"/>
      <c r="AV23" s="121"/>
      <c r="AW23" s="121"/>
      <c r="AX23" s="121"/>
      <c r="AY23" s="121"/>
      <c r="AZ23" s="121"/>
      <c r="BA23" s="175"/>
      <c r="BB23" s="176"/>
      <c r="BC23" s="177"/>
      <c r="BD23" s="177"/>
      <c r="BE23" s="103"/>
      <c r="BF23" s="104"/>
      <c r="BG23" s="104"/>
      <c r="BH23" s="104"/>
      <c r="BI23" s="104"/>
      <c r="BJ23" s="124"/>
      <c r="BK23" s="178" t="str">
        <f t="shared" si="6"/>
        <v xml:space="preserve"> </v>
      </c>
      <c r="BL23" s="178"/>
      <c r="BM23" s="178"/>
      <c r="BN23" s="178"/>
      <c r="BO23" s="178"/>
      <c r="BP23" s="178"/>
      <c r="BQ23" s="24"/>
      <c r="BR23" s="103"/>
      <c r="BS23" s="104"/>
      <c r="BT23" s="104"/>
      <c r="BU23" s="104"/>
      <c r="BV23" s="104"/>
      <c r="BW23" s="105"/>
      <c r="BY23" s="17">
        <f t="shared" si="0"/>
        <v>0</v>
      </c>
      <c r="BZ23" s="18">
        <f t="shared" si="1"/>
        <v>1</v>
      </c>
      <c r="CA23" s="3">
        <f t="shared" si="2"/>
        <v>1</v>
      </c>
      <c r="CB23" s="43">
        <f t="shared" si="3"/>
        <v>0</v>
      </c>
      <c r="CC23" s="42">
        <f t="shared" si="4"/>
        <v>0</v>
      </c>
      <c r="CD23" s="48">
        <f t="shared" si="5"/>
        <v>0</v>
      </c>
    </row>
    <row r="24" spans="2:82" ht="18.600000000000001" customHeight="1">
      <c r="B24" s="23"/>
      <c r="C24" s="130"/>
      <c r="D24" s="131"/>
      <c r="E24" s="131"/>
      <c r="F24" s="131"/>
      <c r="G24" s="131"/>
      <c r="H24" s="132"/>
      <c r="I24" s="126"/>
      <c r="J24" s="126"/>
      <c r="K24" s="126"/>
      <c r="L24" s="126"/>
      <c r="M24" s="126"/>
      <c r="N24" s="126"/>
      <c r="O24" s="126"/>
      <c r="P24" s="126"/>
      <c r="Q24" s="126"/>
      <c r="R24" s="126"/>
      <c r="S24" s="126"/>
      <c r="T24" s="126"/>
      <c r="U24" s="126"/>
      <c r="V24" s="126"/>
      <c r="W24" s="127"/>
      <c r="X24" s="128"/>
      <c r="Y24" s="128"/>
      <c r="Z24" s="128"/>
      <c r="AA24" s="128"/>
      <c r="AB24" s="128"/>
      <c r="AC24" s="128"/>
      <c r="AD24" s="128"/>
      <c r="AE24" s="128"/>
      <c r="AF24" s="128"/>
      <c r="AG24" s="128"/>
      <c r="AH24" s="128"/>
      <c r="AI24" s="128"/>
      <c r="AJ24" s="129"/>
      <c r="AK24" s="172"/>
      <c r="AL24" s="173"/>
      <c r="AM24" s="173"/>
      <c r="AN24" s="173"/>
      <c r="AO24" s="173"/>
      <c r="AP24" s="173"/>
      <c r="AQ24" s="174"/>
      <c r="AR24" s="117"/>
      <c r="AS24" s="118"/>
      <c r="AT24" s="119"/>
      <c r="AU24" s="192"/>
      <c r="AV24" s="193"/>
      <c r="AW24" s="193"/>
      <c r="AX24" s="193"/>
      <c r="AY24" s="193"/>
      <c r="AZ24" s="193"/>
      <c r="BA24" s="194"/>
      <c r="BB24" s="176"/>
      <c r="BC24" s="177"/>
      <c r="BD24" s="177"/>
      <c r="BE24" s="103"/>
      <c r="BF24" s="104"/>
      <c r="BG24" s="104"/>
      <c r="BH24" s="104"/>
      <c r="BI24" s="104"/>
      <c r="BJ24" s="124"/>
      <c r="BK24" s="178" t="str">
        <f t="shared" si="6"/>
        <v xml:space="preserve"> </v>
      </c>
      <c r="BL24" s="178"/>
      <c r="BM24" s="178"/>
      <c r="BN24" s="178"/>
      <c r="BO24" s="178"/>
      <c r="BP24" s="178"/>
      <c r="BQ24" s="24"/>
      <c r="BR24" s="103"/>
      <c r="BS24" s="104"/>
      <c r="BT24" s="104"/>
      <c r="BU24" s="104"/>
      <c r="BV24" s="104"/>
      <c r="BW24" s="105"/>
      <c r="BY24" s="17">
        <f t="shared" si="0"/>
        <v>0</v>
      </c>
      <c r="BZ24" s="18">
        <f t="shared" si="1"/>
        <v>1</v>
      </c>
      <c r="CA24" s="3">
        <f t="shared" si="2"/>
        <v>1</v>
      </c>
      <c r="CB24" s="43">
        <f t="shared" si="3"/>
        <v>0</v>
      </c>
      <c r="CC24" s="42">
        <f t="shared" si="4"/>
        <v>0</v>
      </c>
      <c r="CD24" s="48">
        <f t="shared" si="5"/>
        <v>0</v>
      </c>
    </row>
    <row r="25" spans="2:82" ht="18.600000000000001" customHeight="1">
      <c r="B25" s="23"/>
      <c r="C25" s="130"/>
      <c r="D25" s="131"/>
      <c r="E25" s="131"/>
      <c r="F25" s="131"/>
      <c r="G25" s="131"/>
      <c r="H25" s="132"/>
      <c r="I25" s="126"/>
      <c r="J25" s="126"/>
      <c r="K25" s="126"/>
      <c r="L25" s="126"/>
      <c r="M25" s="126"/>
      <c r="N25" s="126"/>
      <c r="O25" s="126"/>
      <c r="P25" s="126"/>
      <c r="Q25" s="126"/>
      <c r="R25" s="126"/>
      <c r="S25" s="126"/>
      <c r="T25" s="126"/>
      <c r="U25" s="126"/>
      <c r="V25" s="126"/>
      <c r="W25" s="127"/>
      <c r="X25" s="128"/>
      <c r="Y25" s="128"/>
      <c r="Z25" s="128"/>
      <c r="AA25" s="128"/>
      <c r="AB25" s="128"/>
      <c r="AC25" s="128"/>
      <c r="AD25" s="128"/>
      <c r="AE25" s="128"/>
      <c r="AF25" s="128"/>
      <c r="AG25" s="128"/>
      <c r="AH25" s="128"/>
      <c r="AI25" s="128"/>
      <c r="AJ25" s="129"/>
      <c r="AK25" s="172"/>
      <c r="AL25" s="173"/>
      <c r="AM25" s="173"/>
      <c r="AN25" s="173"/>
      <c r="AO25" s="173"/>
      <c r="AP25" s="173"/>
      <c r="AQ25" s="174"/>
      <c r="AR25" s="117"/>
      <c r="AS25" s="118"/>
      <c r="AT25" s="119"/>
      <c r="AU25" s="120"/>
      <c r="AV25" s="121"/>
      <c r="AW25" s="121"/>
      <c r="AX25" s="121"/>
      <c r="AY25" s="121"/>
      <c r="AZ25" s="121"/>
      <c r="BA25" s="175"/>
      <c r="BB25" s="176"/>
      <c r="BC25" s="177"/>
      <c r="BD25" s="177"/>
      <c r="BE25" s="103"/>
      <c r="BF25" s="104"/>
      <c r="BG25" s="104"/>
      <c r="BH25" s="104"/>
      <c r="BI25" s="104"/>
      <c r="BJ25" s="124"/>
      <c r="BK25" s="178" t="str">
        <f t="shared" si="6"/>
        <v xml:space="preserve"> </v>
      </c>
      <c r="BL25" s="178"/>
      <c r="BM25" s="178"/>
      <c r="BN25" s="178"/>
      <c r="BO25" s="178"/>
      <c r="BP25" s="178"/>
      <c r="BQ25" s="24"/>
      <c r="BR25" s="103"/>
      <c r="BS25" s="104"/>
      <c r="BT25" s="104"/>
      <c r="BU25" s="104"/>
      <c r="BV25" s="104"/>
      <c r="BW25" s="105"/>
      <c r="BY25" s="17">
        <f t="shared" si="0"/>
        <v>0</v>
      </c>
      <c r="BZ25" s="18">
        <f t="shared" si="1"/>
        <v>1</v>
      </c>
      <c r="CA25" s="3">
        <f t="shared" si="2"/>
        <v>1</v>
      </c>
      <c r="CB25" s="43">
        <f t="shared" si="3"/>
        <v>0</v>
      </c>
      <c r="CC25" s="42">
        <f t="shared" si="4"/>
        <v>0</v>
      </c>
      <c r="CD25" s="48">
        <f t="shared" si="5"/>
        <v>0</v>
      </c>
    </row>
    <row r="26" spans="2:82" ht="18.600000000000001" customHeight="1">
      <c r="B26" s="23"/>
      <c r="C26" s="130"/>
      <c r="D26" s="131"/>
      <c r="E26" s="131"/>
      <c r="F26" s="131"/>
      <c r="G26" s="131"/>
      <c r="H26" s="132"/>
      <c r="I26" s="126"/>
      <c r="J26" s="126"/>
      <c r="K26" s="126"/>
      <c r="L26" s="126"/>
      <c r="M26" s="126"/>
      <c r="N26" s="126"/>
      <c r="O26" s="126"/>
      <c r="P26" s="126"/>
      <c r="Q26" s="126"/>
      <c r="R26" s="126"/>
      <c r="S26" s="126"/>
      <c r="T26" s="126"/>
      <c r="U26" s="126"/>
      <c r="V26" s="126"/>
      <c r="W26" s="127"/>
      <c r="X26" s="128"/>
      <c r="Y26" s="128"/>
      <c r="Z26" s="128"/>
      <c r="AA26" s="128"/>
      <c r="AB26" s="128"/>
      <c r="AC26" s="128"/>
      <c r="AD26" s="128"/>
      <c r="AE26" s="128"/>
      <c r="AF26" s="128"/>
      <c r="AG26" s="128"/>
      <c r="AH26" s="128"/>
      <c r="AI26" s="128"/>
      <c r="AJ26" s="129"/>
      <c r="AK26" s="172"/>
      <c r="AL26" s="173"/>
      <c r="AM26" s="173"/>
      <c r="AN26" s="173"/>
      <c r="AO26" s="173"/>
      <c r="AP26" s="173"/>
      <c r="AQ26" s="174"/>
      <c r="AR26" s="117"/>
      <c r="AS26" s="118"/>
      <c r="AT26" s="119"/>
      <c r="AU26" s="120"/>
      <c r="AV26" s="121"/>
      <c r="AW26" s="121"/>
      <c r="AX26" s="121"/>
      <c r="AY26" s="121"/>
      <c r="AZ26" s="121"/>
      <c r="BA26" s="175"/>
      <c r="BB26" s="176"/>
      <c r="BC26" s="177"/>
      <c r="BD26" s="177"/>
      <c r="BE26" s="103"/>
      <c r="BF26" s="104"/>
      <c r="BG26" s="104"/>
      <c r="BH26" s="104"/>
      <c r="BI26" s="104"/>
      <c r="BJ26" s="124"/>
      <c r="BK26" s="178" t="str">
        <f t="shared" si="6"/>
        <v xml:space="preserve"> </v>
      </c>
      <c r="BL26" s="178"/>
      <c r="BM26" s="178"/>
      <c r="BN26" s="178"/>
      <c r="BO26" s="178"/>
      <c r="BP26" s="178"/>
      <c r="BQ26" s="24"/>
      <c r="BR26" s="103"/>
      <c r="BS26" s="104"/>
      <c r="BT26" s="104"/>
      <c r="BU26" s="104"/>
      <c r="BV26" s="104"/>
      <c r="BW26" s="105"/>
      <c r="BY26" s="17">
        <f t="shared" si="0"/>
        <v>0</v>
      </c>
      <c r="BZ26" s="18">
        <f t="shared" si="1"/>
        <v>1</v>
      </c>
      <c r="CA26" s="3">
        <f t="shared" si="2"/>
        <v>1</v>
      </c>
      <c r="CB26" s="43">
        <f t="shared" si="3"/>
        <v>0</v>
      </c>
      <c r="CC26" s="42">
        <f t="shared" si="4"/>
        <v>0</v>
      </c>
      <c r="CD26" s="48">
        <f t="shared" si="5"/>
        <v>0</v>
      </c>
    </row>
    <row r="27" spans="2:82" ht="18.600000000000001" customHeight="1">
      <c r="B27" s="23"/>
      <c r="C27" s="130"/>
      <c r="D27" s="131"/>
      <c r="E27" s="131"/>
      <c r="F27" s="131"/>
      <c r="G27" s="131"/>
      <c r="H27" s="132"/>
      <c r="I27" s="126"/>
      <c r="J27" s="126"/>
      <c r="K27" s="126"/>
      <c r="L27" s="126"/>
      <c r="M27" s="126"/>
      <c r="N27" s="126"/>
      <c r="O27" s="126"/>
      <c r="P27" s="126"/>
      <c r="Q27" s="126"/>
      <c r="R27" s="126"/>
      <c r="S27" s="126"/>
      <c r="T27" s="126"/>
      <c r="U27" s="126"/>
      <c r="V27" s="126"/>
      <c r="W27" s="127"/>
      <c r="X27" s="128"/>
      <c r="Y27" s="128"/>
      <c r="Z27" s="128"/>
      <c r="AA27" s="128"/>
      <c r="AB27" s="128"/>
      <c r="AC27" s="128"/>
      <c r="AD27" s="128"/>
      <c r="AE27" s="128"/>
      <c r="AF27" s="128"/>
      <c r="AG27" s="128"/>
      <c r="AH27" s="128"/>
      <c r="AI27" s="128"/>
      <c r="AJ27" s="129"/>
      <c r="AK27" s="172"/>
      <c r="AL27" s="173"/>
      <c r="AM27" s="173"/>
      <c r="AN27" s="173"/>
      <c r="AO27" s="173"/>
      <c r="AP27" s="173"/>
      <c r="AQ27" s="174"/>
      <c r="AR27" s="117"/>
      <c r="AS27" s="118"/>
      <c r="AT27" s="119"/>
      <c r="AU27" s="120"/>
      <c r="AV27" s="121"/>
      <c r="AW27" s="121"/>
      <c r="AX27" s="121"/>
      <c r="AY27" s="121"/>
      <c r="AZ27" s="121"/>
      <c r="BA27" s="175"/>
      <c r="BB27" s="176"/>
      <c r="BC27" s="177"/>
      <c r="BD27" s="177"/>
      <c r="BE27" s="103"/>
      <c r="BF27" s="104"/>
      <c r="BG27" s="104"/>
      <c r="BH27" s="104"/>
      <c r="BI27" s="104"/>
      <c r="BJ27" s="124"/>
      <c r="BK27" s="178" t="str">
        <f t="shared" si="6"/>
        <v xml:space="preserve"> </v>
      </c>
      <c r="BL27" s="178"/>
      <c r="BM27" s="178"/>
      <c r="BN27" s="178"/>
      <c r="BO27" s="178"/>
      <c r="BP27" s="178"/>
      <c r="BQ27" s="24"/>
      <c r="BR27" s="103"/>
      <c r="BS27" s="104"/>
      <c r="BT27" s="104"/>
      <c r="BU27" s="104"/>
      <c r="BV27" s="104"/>
      <c r="BW27" s="105"/>
      <c r="BY27" s="17">
        <f t="shared" si="0"/>
        <v>0</v>
      </c>
      <c r="BZ27" s="18">
        <f t="shared" si="1"/>
        <v>1</v>
      </c>
      <c r="CA27" s="3">
        <f t="shared" si="2"/>
        <v>1</v>
      </c>
      <c r="CB27" s="43">
        <f t="shared" si="3"/>
        <v>0</v>
      </c>
      <c r="CC27" s="42">
        <f t="shared" si="4"/>
        <v>0</v>
      </c>
      <c r="CD27" s="48">
        <f t="shared" si="5"/>
        <v>0</v>
      </c>
    </row>
    <row r="28" spans="2:82" ht="18.600000000000001" customHeight="1">
      <c r="B28" s="23"/>
      <c r="C28" s="130"/>
      <c r="D28" s="131"/>
      <c r="E28" s="131"/>
      <c r="F28" s="131"/>
      <c r="G28" s="131"/>
      <c r="H28" s="132"/>
      <c r="I28" s="126"/>
      <c r="J28" s="126"/>
      <c r="K28" s="126"/>
      <c r="L28" s="126"/>
      <c r="M28" s="126"/>
      <c r="N28" s="126"/>
      <c r="O28" s="126"/>
      <c r="P28" s="126"/>
      <c r="Q28" s="126"/>
      <c r="R28" s="126"/>
      <c r="S28" s="126"/>
      <c r="T28" s="126"/>
      <c r="U28" s="126"/>
      <c r="V28" s="126"/>
      <c r="W28" s="127"/>
      <c r="X28" s="128"/>
      <c r="Y28" s="128"/>
      <c r="Z28" s="128"/>
      <c r="AA28" s="128"/>
      <c r="AB28" s="128"/>
      <c r="AC28" s="128"/>
      <c r="AD28" s="128"/>
      <c r="AE28" s="128"/>
      <c r="AF28" s="128"/>
      <c r="AG28" s="128"/>
      <c r="AH28" s="128"/>
      <c r="AI28" s="128"/>
      <c r="AJ28" s="129"/>
      <c r="AK28" s="172"/>
      <c r="AL28" s="173"/>
      <c r="AM28" s="173"/>
      <c r="AN28" s="173"/>
      <c r="AO28" s="173"/>
      <c r="AP28" s="173"/>
      <c r="AQ28" s="174"/>
      <c r="AR28" s="117"/>
      <c r="AS28" s="118"/>
      <c r="AT28" s="119"/>
      <c r="AU28" s="120"/>
      <c r="AV28" s="121"/>
      <c r="AW28" s="121"/>
      <c r="AX28" s="121"/>
      <c r="AY28" s="121"/>
      <c r="AZ28" s="121"/>
      <c r="BA28" s="175"/>
      <c r="BB28" s="176"/>
      <c r="BC28" s="177"/>
      <c r="BD28" s="177"/>
      <c r="BE28" s="103"/>
      <c r="BF28" s="104"/>
      <c r="BG28" s="104"/>
      <c r="BH28" s="104"/>
      <c r="BI28" s="104"/>
      <c r="BJ28" s="124"/>
      <c r="BK28" s="178" t="str">
        <f t="shared" si="6"/>
        <v xml:space="preserve"> </v>
      </c>
      <c r="BL28" s="178"/>
      <c r="BM28" s="178"/>
      <c r="BN28" s="178"/>
      <c r="BO28" s="178"/>
      <c r="BP28" s="178"/>
      <c r="BQ28" s="24"/>
      <c r="BR28" s="103"/>
      <c r="BS28" s="104"/>
      <c r="BT28" s="104"/>
      <c r="BU28" s="104"/>
      <c r="BV28" s="104"/>
      <c r="BW28" s="105"/>
      <c r="BY28" s="17">
        <f t="shared" si="0"/>
        <v>0</v>
      </c>
      <c r="BZ28" s="18">
        <f t="shared" si="1"/>
        <v>1</v>
      </c>
      <c r="CA28" s="3">
        <f t="shared" si="2"/>
        <v>1</v>
      </c>
      <c r="CB28" s="43">
        <f t="shared" si="3"/>
        <v>0</v>
      </c>
      <c r="CC28" s="42">
        <f t="shared" si="4"/>
        <v>0</v>
      </c>
      <c r="CD28" s="48">
        <f t="shared" si="5"/>
        <v>0</v>
      </c>
    </row>
    <row r="29" spans="2:82" ht="18.600000000000001" customHeight="1">
      <c r="B29" s="23"/>
      <c r="C29" s="130"/>
      <c r="D29" s="131"/>
      <c r="E29" s="131"/>
      <c r="F29" s="131"/>
      <c r="G29" s="131"/>
      <c r="H29" s="132"/>
      <c r="I29" s="126"/>
      <c r="J29" s="126"/>
      <c r="K29" s="126"/>
      <c r="L29" s="126"/>
      <c r="M29" s="126"/>
      <c r="N29" s="126"/>
      <c r="O29" s="126"/>
      <c r="P29" s="126"/>
      <c r="Q29" s="126"/>
      <c r="R29" s="126"/>
      <c r="S29" s="126"/>
      <c r="T29" s="126"/>
      <c r="U29" s="126"/>
      <c r="V29" s="126"/>
      <c r="W29" s="127"/>
      <c r="X29" s="128"/>
      <c r="Y29" s="128"/>
      <c r="Z29" s="128"/>
      <c r="AA29" s="128"/>
      <c r="AB29" s="128"/>
      <c r="AC29" s="128"/>
      <c r="AD29" s="128"/>
      <c r="AE29" s="128"/>
      <c r="AF29" s="128"/>
      <c r="AG29" s="128"/>
      <c r="AH29" s="128"/>
      <c r="AI29" s="128"/>
      <c r="AJ29" s="129"/>
      <c r="AK29" s="172"/>
      <c r="AL29" s="173"/>
      <c r="AM29" s="173"/>
      <c r="AN29" s="173"/>
      <c r="AO29" s="173"/>
      <c r="AP29" s="173"/>
      <c r="AQ29" s="174"/>
      <c r="AR29" s="117"/>
      <c r="AS29" s="118"/>
      <c r="AT29" s="119"/>
      <c r="AU29" s="120"/>
      <c r="AV29" s="121"/>
      <c r="AW29" s="121"/>
      <c r="AX29" s="121"/>
      <c r="AY29" s="121"/>
      <c r="AZ29" s="121"/>
      <c r="BA29" s="175"/>
      <c r="BB29" s="176"/>
      <c r="BC29" s="177"/>
      <c r="BD29" s="177"/>
      <c r="BE29" s="103"/>
      <c r="BF29" s="104"/>
      <c r="BG29" s="104"/>
      <c r="BH29" s="104"/>
      <c r="BI29" s="104"/>
      <c r="BJ29" s="124"/>
      <c r="BK29" s="178" t="str">
        <f t="shared" si="6"/>
        <v xml:space="preserve"> </v>
      </c>
      <c r="BL29" s="178"/>
      <c r="BM29" s="178"/>
      <c r="BN29" s="178"/>
      <c r="BO29" s="178"/>
      <c r="BP29" s="178"/>
      <c r="BQ29" s="24"/>
      <c r="BR29" s="103"/>
      <c r="BS29" s="104"/>
      <c r="BT29" s="104"/>
      <c r="BU29" s="104"/>
      <c r="BV29" s="104"/>
      <c r="BW29" s="105"/>
      <c r="BY29" s="17">
        <f t="shared" si="0"/>
        <v>0</v>
      </c>
      <c r="BZ29" s="18">
        <f t="shared" si="1"/>
        <v>1</v>
      </c>
      <c r="CA29" s="3">
        <f t="shared" si="2"/>
        <v>1</v>
      </c>
      <c r="CB29" s="43">
        <f t="shared" si="3"/>
        <v>0</v>
      </c>
      <c r="CC29" s="42">
        <f t="shared" si="4"/>
        <v>0</v>
      </c>
      <c r="CD29" s="48">
        <f t="shared" si="5"/>
        <v>0</v>
      </c>
    </row>
    <row r="30" spans="2:82" ht="18.600000000000001" customHeight="1">
      <c r="B30" s="23"/>
      <c r="C30" s="130"/>
      <c r="D30" s="131"/>
      <c r="E30" s="131"/>
      <c r="F30" s="131"/>
      <c r="G30" s="131"/>
      <c r="H30" s="132"/>
      <c r="I30" s="126"/>
      <c r="J30" s="126"/>
      <c r="K30" s="126"/>
      <c r="L30" s="126"/>
      <c r="M30" s="126"/>
      <c r="N30" s="126"/>
      <c r="O30" s="126"/>
      <c r="P30" s="126"/>
      <c r="Q30" s="126"/>
      <c r="R30" s="126"/>
      <c r="S30" s="126"/>
      <c r="T30" s="126"/>
      <c r="U30" s="126"/>
      <c r="V30" s="126"/>
      <c r="W30" s="127"/>
      <c r="X30" s="128"/>
      <c r="Y30" s="128"/>
      <c r="Z30" s="128"/>
      <c r="AA30" s="128"/>
      <c r="AB30" s="128"/>
      <c r="AC30" s="128"/>
      <c r="AD30" s="128"/>
      <c r="AE30" s="128"/>
      <c r="AF30" s="128"/>
      <c r="AG30" s="128"/>
      <c r="AH30" s="128"/>
      <c r="AI30" s="128"/>
      <c r="AJ30" s="129"/>
      <c r="AK30" s="172"/>
      <c r="AL30" s="173"/>
      <c r="AM30" s="173"/>
      <c r="AN30" s="173"/>
      <c r="AO30" s="173"/>
      <c r="AP30" s="173"/>
      <c r="AQ30" s="174"/>
      <c r="AR30" s="117"/>
      <c r="AS30" s="118"/>
      <c r="AT30" s="119"/>
      <c r="AU30" s="120"/>
      <c r="AV30" s="121"/>
      <c r="AW30" s="121"/>
      <c r="AX30" s="121"/>
      <c r="AY30" s="121"/>
      <c r="AZ30" s="121"/>
      <c r="BA30" s="175"/>
      <c r="BB30" s="176"/>
      <c r="BC30" s="177"/>
      <c r="BD30" s="177"/>
      <c r="BE30" s="103"/>
      <c r="BF30" s="104"/>
      <c r="BG30" s="104"/>
      <c r="BH30" s="104"/>
      <c r="BI30" s="104"/>
      <c r="BJ30" s="124"/>
      <c r="BK30" s="178" t="str">
        <f t="shared" si="6"/>
        <v xml:space="preserve"> </v>
      </c>
      <c r="BL30" s="178"/>
      <c r="BM30" s="178"/>
      <c r="BN30" s="178"/>
      <c r="BO30" s="178"/>
      <c r="BP30" s="178"/>
      <c r="BQ30" s="24"/>
      <c r="BR30" s="103"/>
      <c r="BS30" s="104"/>
      <c r="BT30" s="104"/>
      <c r="BU30" s="104"/>
      <c r="BV30" s="104"/>
      <c r="BW30" s="105"/>
      <c r="BY30" s="17">
        <f t="shared" si="0"/>
        <v>0</v>
      </c>
      <c r="BZ30" s="18">
        <f t="shared" si="1"/>
        <v>1</v>
      </c>
      <c r="CA30" s="3">
        <f t="shared" si="2"/>
        <v>1</v>
      </c>
      <c r="CB30" s="43">
        <f t="shared" si="3"/>
        <v>0</v>
      </c>
      <c r="CC30" s="42">
        <f t="shared" si="4"/>
        <v>0</v>
      </c>
      <c r="CD30" s="48">
        <f t="shared" si="5"/>
        <v>0</v>
      </c>
    </row>
    <row r="31" spans="2:82" ht="18.600000000000001" customHeight="1">
      <c r="B31" s="23"/>
      <c r="C31" s="130"/>
      <c r="D31" s="131"/>
      <c r="E31" s="131"/>
      <c r="F31" s="131"/>
      <c r="G31" s="131"/>
      <c r="H31" s="132"/>
      <c r="I31" s="126"/>
      <c r="J31" s="126"/>
      <c r="K31" s="126"/>
      <c r="L31" s="126"/>
      <c r="M31" s="126"/>
      <c r="N31" s="126"/>
      <c r="O31" s="126"/>
      <c r="P31" s="126"/>
      <c r="Q31" s="126"/>
      <c r="R31" s="126"/>
      <c r="S31" s="126"/>
      <c r="T31" s="126"/>
      <c r="U31" s="126"/>
      <c r="V31" s="126"/>
      <c r="W31" s="127"/>
      <c r="X31" s="128"/>
      <c r="Y31" s="128"/>
      <c r="Z31" s="128"/>
      <c r="AA31" s="128"/>
      <c r="AB31" s="128"/>
      <c r="AC31" s="128"/>
      <c r="AD31" s="128"/>
      <c r="AE31" s="128"/>
      <c r="AF31" s="128"/>
      <c r="AG31" s="128"/>
      <c r="AH31" s="128"/>
      <c r="AI31" s="128"/>
      <c r="AJ31" s="129"/>
      <c r="AK31" s="172"/>
      <c r="AL31" s="173"/>
      <c r="AM31" s="173"/>
      <c r="AN31" s="173"/>
      <c r="AO31" s="173"/>
      <c r="AP31" s="173"/>
      <c r="AQ31" s="174"/>
      <c r="AR31" s="117"/>
      <c r="AS31" s="118"/>
      <c r="AT31" s="119"/>
      <c r="AU31" s="120"/>
      <c r="AV31" s="121"/>
      <c r="AW31" s="121"/>
      <c r="AX31" s="121"/>
      <c r="AY31" s="121"/>
      <c r="AZ31" s="121"/>
      <c r="BA31" s="175"/>
      <c r="BB31" s="176"/>
      <c r="BC31" s="177"/>
      <c r="BD31" s="177"/>
      <c r="BE31" s="103"/>
      <c r="BF31" s="104"/>
      <c r="BG31" s="104"/>
      <c r="BH31" s="104"/>
      <c r="BI31" s="104"/>
      <c r="BJ31" s="124"/>
      <c r="BK31" s="178" t="str">
        <f t="shared" si="6"/>
        <v xml:space="preserve"> </v>
      </c>
      <c r="BL31" s="178"/>
      <c r="BM31" s="178"/>
      <c r="BN31" s="178"/>
      <c r="BO31" s="178"/>
      <c r="BP31" s="178"/>
      <c r="BQ31" s="24"/>
      <c r="BR31" s="103"/>
      <c r="BS31" s="104"/>
      <c r="BT31" s="104"/>
      <c r="BU31" s="104"/>
      <c r="BV31" s="104"/>
      <c r="BW31" s="105"/>
      <c r="BY31" s="17">
        <f t="shared" si="0"/>
        <v>0</v>
      </c>
      <c r="BZ31" s="18">
        <f t="shared" si="1"/>
        <v>1</v>
      </c>
      <c r="CA31" s="3">
        <f t="shared" si="2"/>
        <v>1</v>
      </c>
      <c r="CB31" s="43">
        <f t="shared" si="3"/>
        <v>0</v>
      </c>
      <c r="CC31" s="42">
        <f t="shared" si="4"/>
        <v>0</v>
      </c>
      <c r="CD31" s="48">
        <f t="shared" si="5"/>
        <v>0</v>
      </c>
    </row>
    <row r="32" spans="2:82" ht="18.600000000000001" customHeight="1">
      <c r="B32" s="23"/>
      <c r="C32" s="130"/>
      <c r="D32" s="131"/>
      <c r="E32" s="131"/>
      <c r="F32" s="131"/>
      <c r="G32" s="131"/>
      <c r="H32" s="132"/>
      <c r="I32" s="126"/>
      <c r="J32" s="126"/>
      <c r="K32" s="126"/>
      <c r="L32" s="126"/>
      <c r="M32" s="126"/>
      <c r="N32" s="126"/>
      <c r="O32" s="126"/>
      <c r="P32" s="126"/>
      <c r="Q32" s="126"/>
      <c r="R32" s="126"/>
      <c r="S32" s="126"/>
      <c r="T32" s="126"/>
      <c r="U32" s="126"/>
      <c r="V32" s="126"/>
      <c r="W32" s="127"/>
      <c r="X32" s="128"/>
      <c r="Y32" s="128"/>
      <c r="Z32" s="128"/>
      <c r="AA32" s="128"/>
      <c r="AB32" s="128"/>
      <c r="AC32" s="128"/>
      <c r="AD32" s="128"/>
      <c r="AE32" s="128"/>
      <c r="AF32" s="128"/>
      <c r="AG32" s="128"/>
      <c r="AH32" s="128"/>
      <c r="AI32" s="128"/>
      <c r="AJ32" s="129"/>
      <c r="AK32" s="172"/>
      <c r="AL32" s="173"/>
      <c r="AM32" s="173"/>
      <c r="AN32" s="173"/>
      <c r="AO32" s="173"/>
      <c r="AP32" s="173"/>
      <c r="AQ32" s="174"/>
      <c r="AR32" s="117"/>
      <c r="AS32" s="118"/>
      <c r="AT32" s="119"/>
      <c r="AU32" s="120"/>
      <c r="AV32" s="121"/>
      <c r="AW32" s="121"/>
      <c r="AX32" s="121"/>
      <c r="AY32" s="121"/>
      <c r="AZ32" s="121"/>
      <c r="BA32" s="175"/>
      <c r="BB32" s="176"/>
      <c r="BC32" s="177"/>
      <c r="BD32" s="177"/>
      <c r="BE32" s="103"/>
      <c r="BF32" s="104"/>
      <c r="BG32" s="104"/>
      <c r="BH32" s="104"/>
      <c r="BI32" s="104"/>
      <c r="BJ32" s="124"/>
      <c r="BK32" s="178" t="str">
        <f t="shared" si="6"/>
        <v xml:space="preserve"> </v>
      </c>
      <c r="BL32" s="178"/>
      <c r="BM32" s="178"/>
      <c r="BN32" s="178"/>
      <c r="BO32" s="178"/>
      <c r="BP32" s="178"/>
      <c r="BQ32" s="24"/>
      <c r="BR32" s="103"/>
      <c r="BS32" s="104"/>
      <c r="BT32" s="104"/>
      <c r="BU32" s="104"/>
      <c r="BV32" s="104"/>
      <c r="BW32" s="105"/>
      <c r="BY32" s="17">
        <f t="shared" si="0"/>
        <v>0</v>
      </c>
      <c r="BZ32" s="18">
        <f t="shared" si="1"/>
        <v>1</v>
      </c>
      <c r="CA32" s="3">
        <f t="shared" si="2"/>
        <v>1</v>
      </c>
      <c r="CB32" s="43">
        <f t="shared" si="3"/>
        <v>0</v>
      </c>
      <c r="CC32" s="42">
        <f t="shared" si="4"/>
        <v>0</v>
      </c>
      <c r="CD32" s="48">
        <f t="shared" si="5"/>
        <v>0</v>
      </c>
    </row>
    <row r="33" spans="2:82" ht="18.600000000000001" customHeight="1">
      <c r="B33" s="23"/>
      <c r="C33" s="130"/>
      <c r="D33" s="131"/>
      <c r="E33" s="131"/>
      <c r="F33" s="131"/>
      <c r="G33" s="131"/>
      <c r="H33" s="132"/>
      <c r="I33" s="126"/>
      <c r="J33" s="126"/>
      <c r="K33" s="126"/>
      <c r="L33" s="126"/>
      <c r="M33" s="126"/>
      <c r="N33" s="126"/>
      <c r="O33" s="126"/>
      <c r="P33" s="126"/>
      <c r="Q33" s="126"/>
      <c r="R33" s="126"/>
      <c r="S33" s="126"/>
      <c r="T33" s="126"/>
      <c r="U33" s="126"/>
      <c r="V33" s="126"/>
      <c r="W33" s="127"/>
      <c r="X33" s="128"/>
      <c r="Y33" s="128"/>
      <c r="Z33" s="128"/>
      <c r="AA33" s="128"/>
      <c r="AB33" s="128"/>
      <c r="AC33" s="128"/>
      <c r="AD33" s="128"/>
      <c r="AE33" s="128"/>
      <c r="AF33" s="128"/>
      <c r="AG33" s="128"/>
      <c r="AH33" s="128"/>
      <c r="AI33" s="128"/>
      <c r="AJ33" s="129"/>
      <c r="AK33" s="172"/>
      <c r="AL33" s="173"/>
      <c r="AM33" s="173"/>
      <c r="AN33" s="173"/>
      <c r="AO33" s="173"/>
      <c r="AP33" s="173"/>
      <c r="AQ33" s="174"/>
      <c r="AR33" s="117"/>
      <c r="AS33" s="118"/>
      <c r="AT33" s="119"/>
      <c r="AU33" s="120"/>
      <c r="AV33" s="121"/>
      <c r="AW33" s="121"/>
      <c r="AX33" s="121"/>
      <c r="AY33" s="121"/>
      <c r="AZ33" s="121"/>
      <c r="BA33" s="175"/>
      <c r="BB33" s="176"/>
      <c r="BC33" s="177"/>
      <c r="BD33" s="177"/>
      <c r="BE33" s="103"/>
      <c r="BF33" s="104"/>
      <c r="BG33" s="104"/>
      <c r="BH33" s="104"/>
      <c r="BI33" s="104"/>
      <c r="BJ33" s="124"/>
      <c r="BK33" s="178" t="str">
        <f t="shared" si="6"/>
        <v xml:space="preserve"> </v>
      </c>
      <c r="BL33" s="178"/>
      <c r="BM33" s="178"/>
      <c r="BN33" s="178"/>
      <c r="BO33" s="178"/>
      <c r="BP33" s="178"/>
      <c r="BQ33" s="24"/>
      <c r="BR33" s="103"/>
      <c r="BS33" s="104"/>
      <c r="BT33" s="104"/>
      <c r="BU33" s="104"/>
      <c r="BV33" s="104"/>
      <c r="BW33" s="105"/>
      <c r="BY33" s="17">
        <f t="shared" si="0"/>
        <v>0</v>
      </c>
      <c r="BZ33" s="18">
        <f t="shared" si="1"/>
        <v>1</v>
      </c>
      <c r="CA33" s="3">
        <f t="shared" si="2"/>
        <v>1</v>
      </c>
      <c r="CB33" s="43">
        <f t="shared" si="3"/>
        <v>0</v>
      </c>
      <c r="CC33" s="42">
        <f t="shared" si="4"/>
        <v>0</v>
      </c>
      <c r="CD33" s="48">
        <f t="shared" si="5"/>
        <v>0</v>
      </c>
    </row>
    <row r="34" spans="2:82" ht="18.600000000000001" customHeight="1" thickBot="1">
      <c r="B34" s="25"/>
      <c r="C34" s="382"/>
      <c r="D34" s="383"/>
      <c r="E34" s="383"/>
      <c r="F34" s="383"/>
      <c r="G34" s="383"/>
      <c r="H34" s="384"/>
      <c r="I34" s="385"/>
      <c r="J34" s="385"/>
      <c r="K34" s="385"/>
      <c r="L34" s="385"/>
      <c r="M34" s="385"/>
      <c r="N34" s="385"/>
      <c r="O34" s="385"/>
      <c r="P34" s="385"/>
      <c r="Q34" s="385"/>
      <c r="R34" s="385"/>
      <c r="S34" s="385"/>
      <c r="T34" s="385"/>
      <c r="U34" s="385"/>
      <c r="V34" s="385"/>
      <c r="W34" s="386"/>
      <c r="X34" s="387"/>
      <c r="Y34" s="387"/>
      <c r="Z34" s="387"/>
      <c r="AA34" s="387"/>
      <c r="AB34" s="387"/>
      <c r="AC34" s="387"/>
      <c r="AD34" s="387"/>
      <c r="AE34" s="387"/>
      <c r="AF34" s="387"/>
      <c r="AG34" s="387"/>
      <c r="AH34" s="387"/>
      <c r="AI34" s="387"/>
      <c r="AJ34" s="388"/>
      <c r="AK34" s="180"/>
      <c r="AL34" s="181"/>
      <c r="AM34" s="181"/>
      <c r="AN34" s="181"/>
      <c r="AO34" s="181"/>
      <c r="AP34" s="181"/>
      <c r="AQ34" s="182"/>
      <c r="AR34" s="183"/>
      <c r="AS34" s="184"/>
      <c r="AT34" s="185"/>
      <c r="AU34" s="186"/>
      <c r="AV34" s="187"/>
      <c r="AW34" s="187"/>
      <c r="AX34" s="187"/>
      <c r="AY34" s="187"/>
      <c r="AZ34" s="187"/>
      <c r="BA34" s="188"/>
      <c r="BB34" s="189"/>
      <c r="BC34" s="190"/>
      <c r="BD34" s="191"/>
      <c r="BE34" s="168"/>
      <c r="BF34" s="169"/>
      <c r="BG34" s="169"/>
      <c r="BH34" s="169"/>
      <c r="BI34" s="169"/>
      <c r="BJ34" s="170"/>
      <c r="BK34" s="171" t="str">
        <f t="shared" si="6"/>
        <v xml:space="preserve"> </v>
      </c>
      <c r="BL34" s="171"/>
      <c r="BM34" s="171"/>
      <c r="BN34" s="171"/>
      <c r="BO34" s="171"/>
      <c r="BP34" s="171"/>
      <c r="BQ34" s="74"/>
      <c r="BR34" s="168"/>
      <c r="BS34" s="169"/>
      <c r="BT34" s="169"/>
      <c r="BU34" s="169"/>
      <c r="BV34" s="169"/>
      <c r="BW34" s="179"/>
      <c r="BY34" s="17">
        <f t="shared" si="0"/>
        <v>0</v>
      </c>
      <c r="BZ34" s="18">
        <f t="shared" si="1"/>
        <v>1</v>
      </c>
      <c r="CA34" s="3">
        <f t="shared" si="2"/>
        <v>1</v>
      </c>
      <c r="CB34" s="43">
        <f t="shared" si="3"/>
        <v>0</v>
      </c>
      <c r="CC34" s="42">
        <f t="shared" si="4"/>
        <v>0</v>
      </c>
      <c r="CD34" s="48">
        <f t="shared" si="5"/>
        <v>0</v>
      </c>
    </row>
    <row r="35" spans="2:82" ht="15" customHeight="1" thickTop="1">
      <c r="B35" s="93"/>
      <c r="C35" s="93"/>
      <c r="D35" s="93"/>
      <c r="E35" s="93"/>
      <c r="F35" s="93"/>
      <c r="G35" s="93"/>
      <c r="H35" s="93"/>
      <c r="I35" s="93"/>
      <c r="J35" s="93"/>
      <c r="K35" s="93"/>
      <c r="L35" s="93"/>
      <c r="M35" s="93"/>
      <c r="N35" s="93"/>
      <c r="O35" s="93"/>
      <c r="P35" s="93"/>
      <c r="Q35" s="93"/>
      <c r="R35" s="93"/>
      <c r="S35" s="93"/>
      <c r="T35" s="93"/>
      <c r="U35" s="93"/>
      <c r="V35" s="93"/>
      <c r="W35" s="93"/>
      <c r="X35" s="19"/>
      <c r="Y35" s="19"/>
      <c r="Z35" s="19"/>
      <c r="AA35" s="19"/>
      <c r="AB35" s="19"/>
      <c r="AC35" s="19"/>
      <c r="AD35" s="19"/>
      <c r="AE35" s="19"/>
      <c r="AF35" s="19"/>
      <c r="AG35" s="19"/>
      <c r="AH35" s="19"/>
      <c r="AI35" s="19"/>
      <c r="AJ35" s="19"/>
      <c r="AK35" s="94"/>
      <c r="AL35" s="94"/>
      <c r="AM35" s="94"/>
      <c r="AN35" s="94"/>
      <c r="AO35" s="94"/>
      <c r="AP35" s="94"/>
      <c r="AQ35" s="94"/>
      <c r="AR35" s="95"/>
      <c r="AS35" s="95"/>
      <c r="AT35" s="95"/>
      <c r="AU35" s="96"/>
      <c r="AV35" s="96"/>
      <c r="AW35" s="96"/>
      <c r="AX35" s="96"/>
      <c r="AY35" s="96"/>
      <c r="AZ35" s="96"/>
      <c r="BA35" s="96"/>
      <c r="BB35" s="96"/>
      <c r="BC35" s="96"/>
      <c r="BD35" s="96"/>
      <c r="BE35" s="96"/>
      <c r="BF35" s="96"/>
      <c r="BG35" s="96"/>
      <c r="BH35" s="96"/>
      <c r="BI35" s="96"/>
      <c r="BJ35" s="96"/>
      <c r="BK35" s="149" t="s">
        <v>23</v>
      </c>
      <c r="BL35" s="149"/>
      <c r="BM35" s="149"/>
      <c r="BN35" s="149"/>
      <c r="BO35" s="149"/>
      <c r="BP35" s="149"/>
      <c r="BQ35" s="149"/>
      <c r="BR35" s="150" t="str">
        <f ca="1">BX18</f>
        <v>0001-46864</v>
      </c>
      <c r="BS35" s="150"/>
      <c r="BT35" s="150"/>
      <c r="BU35" s="150"/>
      <c r="BV35" s="150"/>
      <c r="BW35" s="150"/>
      <c r="BY35" s="17"/>
      <c r="BZ35" s="18"/>
      <c r="CB35" s="44"/>
      <c r="CC35" s="46"/>
      <c r="CD35" s="48"/>
    </row>
    <row r="36" spans="2:82" ht="18.600000000000001" customHeight="1" thickBot="1">
      <c r="B36" s="145" t="s">
        <v>41</v>
      </c>
      <c r="C36" s="145"/>
      <c r="D36" s="145"/>
      <c r="E36" s="145"/>
      <c r="F36" s="145"/>
      <c r="G36" s="145"/>
      <c r="H36" s="145"/>
      <c r="I36" s="14"/>
      <c r="J36" s="392" t="str">
        <f>IF(AND(I38&lt;&gt;"",AE7&lt;&gt;""),CONCATENATE(LEFT(Z7,5)," ",IF(LEN(AE7)=3,CONCATENATE("00000",AE7),IF(LEN(AE7)=4,CONCATENATE("0000",AE7),IF(LEN(AE7)=5,CONCATENATE("000",AE7),IF(LEN(AE7)=6,CONCATENATE("00",AE7),IF(LEN(AE7)=7,CONCATENATE("0",AQ7),IF(LEN(AE7)=8,AE7)))))),"　　　",LEFT(AZ7,26)),IF(AND(I38&lt;&gt;"",AE7=""),CONCATENATE(LEFT(Z7,5)," ","　　    　　　　　　"," ",LEFT(AZ7,26)),""))</f>
        <v/>
      </c>
      <c r="K36" s="392"/>
      <c r="L36" s="392"/>
      <c r="M36" s="392"/>
      <c r="N36" s="392"/>
      <c r="O36" s="392"/>
      <c r="P36" s="392"/>
      <c r="Q36" s="392"/>
      <c r="R36" s="392"/>
      <c r="S36" s="392"/>
      <c r="T36" s="392"/>
      <c r="U36" s="392"/>
      <c r="V36" s="392"/>
      <c r="W36" s="392"/>
      <c r="X36" s="392"/>
      <c r="Y36" s="392"/>
      <c r="Z36" s="392"/>
      <c r="AA36" s="392"/>
      <c r="AB36" s="392"/>
      <c r="AC36" s="392"/>
      <c r="AD36" s="392"/>
      <c r="AE36" s="392"/>
      <c r="AF36" s="392"/>
      <c r="AG36" s="392"/>
      <c r="AH36" s="392"/>
      <c r="AI36" s="392"/>
      <c r="AJ36" s="392"/>
      <c r="AK36" s="392"/>
      <c r="AL36" s="392"/>
      <c r="AM36" s="392"/>
      <c r="AN36" s="392"/>
      <c r="AO36" s="392"/>
      <c r="AP36" s="392"/>
      <c r="AQ36" s="392"/>
      <c r="AR36" s="392"/>
      <c r="AS36" s="392"/>
      <c r="AT36" s="392"/>
      <c r="AU36" s="392"/>
      <c r="AV36" s="392"/>
      <c r="AW36" s="391" t="str">
        <f>IF(LEN(AQ7)=3,CONCATENATE(AK7," ","00000",AQ7),IF(LEN(AQ7)=4,CONCATENATE(AK7," ","0000",AQ7),IF(LEN(AQ7)=5,CONCATENATE(AK7," ","000",AQ7),IF(LEN(AQ7)=6,CONCATENATE(AK7," ","00",AQ7),IF(LEN(AQ7)=7,CONCATENATE(AK7," ","0",AQ7),CONCATENATE(AK7," ",AQ7))))))</f>
        <v xml:space="preserve">仕入先CD </v>
      </c>
      <c r="AX36" s="391"/>
      <c r="AY36" s="391"/>
      <c r="AZ36" s="391"/>
      <c r="BA36" s="391"/>
      <c r="BB36" s="391"/>
      <c r="BC36" s="391"/>
      <c r="BD36" s="391"/>
      <c r="BE36" s="391"/>
      <c r="BF36" s="391"/>
      <c r="BG36" s="391"/>
      <c r="BH36" s="3"/>
      <c r="BI36" s="3"/>
      <c r="BJ36" s="3"/>
      <c r="BK36" s="3"/>
      <c r="BL36" s="3"/>
      <c r="BM36" s="3"/>
      <c r="BN36" s="3"/>
      <c r="BO36" s="3"/>
      <c r="BP36" s="3"/>
      <c r="BQ36" s="3"/>
      <c r="BR36" s="3"/>
      <c r="BY36" s="17"/>
      <c r="BZ36" s="18"/>
      <c r="CB36" s="44"/>
      <c r="CC36" s="46"/>
    </row>
    <row r="37" spans="2:82" ht="18.600000000000001" customHeight="1" thickTop="1" thickBot="1">
      <c r="B37" s="20" t="s">
        <v>22</v>
      </c>
      <c r="C37" s="164" t="s">
        <v>25</v>
      </c>
      <c r="D37" s="158"/>
      <c r="E37" s="158"/>
      <c r="F37" s="158"/>
      <c r="G37" s="158"/>
      <c r="H37" s="165"/>
      <c r="I37" s="389" t="s">
        <v>24</v>
      </c>
      <c r="J37" s="389"/>
      <c r="K37" s="389"/>
      <c r="L37" s="389"/>
      <c r="M37" s="389"/>
      <c r="N37" s="389"/>
      <c r="O37" s="389"/>
      <c r="P37" s="389"/>
      <c r="Q37" s="389"/>
      <c r="R37" s="389"/>
      <c r="S37" s="389"/>
      <c r="T37" s="389"/>
      <c r="U37" s="389"/>
      <c r="V37" s="389"/>
      <c r="W37" s="389"/>
      <c r="X37" s="151" t="s">
        <v>4</v>
      </c>
      <c r="Y37" s="152"/>
      <c r="Z37" s="152"/>
      <c r="AA37" s="152"/>
      <c r="AB37" s="152"/>
      <c r="AC37" s="152"/>
      <c r="AD37" s="152"/>
      <c r="AE37" s="152"/>
      <c r="AF37" s="152"/>
      <c r="AG37" s="152"/>
      <c r="AH37" s="152"/>
      <c r="AI37" s="152"/>
      <c r="AJ37" s="153"/>
      <c r="AK37" s="151" t="s">
        <v>5</v>
      </c>
      <c r="AL37" s="152"/>
      <c r="AM37" s="152"/>
      <c r="AN37" s="152"/>
      <c r="AO37" s="152"/>
      <c r="AP37" s="152"/>
      <c r="AQ37" s="153"/>
      <c r="AR37" s="154" t="s">
        <v>6</v>
      </c>
      <c r="AS37" s="155"/>
      <c r="AT37" s="156"/>
      <c r="AU37" s="154" t="s">
        <v>36</v>
      </c>
      <c r="AV37" s="152"/>
      <c r="AW37" s="152"/>
      <c r="AX37" s="152"/>
      <c r="AY37" s="152"/>
      <c r="AZ37" s="152"/>
      <c r="BA37" s="152"/>
      <c r="BB37" s="151" t="s">
        <v>7</v>
      </c>
      <c r="BC37" s="152"/>
      <c r="BD37" s="152"/>
      <c r="BE37" s="157" t="s">
        <v>2</v>
      </c>
      <c r="BF37" s="158"/>
      <c r="BG37" s="158"/>
      <c r="BH37" s="158"/>
      <c r="BI37" s="158"/>
      <c r="BJ37" s="159"/>
      <c r="BK37" s="160" t="s">
        <v>8</v>
      </c>
      <c r="BL37" s="160"/>
      <c r="BM37" s="161"/>
      <c r="BN37" s="161"/>
      <c r="BO37" s="161"/>
      <c r="BP37" s="161"/>
      <c r="BQ37" s="162"/>
      <c r="BR37" s="157" t="s">
        <v>2</v>
      </c>
      <c r="BS37" s="158"/>
      <c r="BT37" s="158"/>
      <c r="BU37" s="158"/>
      <c r="BV37" s="158"/>
      <c r="BW37" s="163"/>
      <c r="BY37" s="17"/>
      <c r="BZ37" s="18"/>
      <c r="CB37" s="45" t="s">
        <v>52</v>
      </c>
      <c r="CC37" s="47" t="s">
        <v>53</v>
      </c>
    </row>
    <row r="38" spans="2:82" ht="18.600000000000001" customHeight="1">
      <c r="B38" s="26"/>
      <c r="C38" s="205"/>
      <c r="D38" s="206"/>
      <c r="E38" s="206"/>
      <c r="F38" s="206"/>
      <c r="G38" s="206"/>
      <c r="H38" s="207"/>
      <c r="I38" s="208"/>
      <c r="J38" s="208"/>
      <c r="K38" s="208"/>
      <c r="L38" s="208"/>
      <c r="M38" s="208"/>
      <c r="N38" s="208"/>
      <c r="O38" s="208"/>
      <c r="P38" s="208"/>
      <c r="Q38" s="208"/>
      <c r="R38" s="208"/>
      <c r="S38" s="208"/>
      <c r="T38" s="208"/>
      <c r="U38" s="208"/>
      <c r="V38" s="208"/>
      <c r="W38" s="209"/>
      <c r="X38" s="210"/>
      <c r="Y38" s="210"/>
      <c r="Z38" s="210"/>
      <c r="AA38" s="210"/>
      <c r="AB38" s="210"/>
      <c r="AC38" s="210"/>
      <c r="AD38" s="210"/>
      <c r="AE38" s="210"/>
      <c r="AF38" s="210"/>
      <c r="AG38" s="210"/>
      <c r="AH38" s="210"/>
      <c r="AI38" s="210"/>
      <c r="AJ38" s="211"/>
      <c r="AK38" s="133"/>
      <c r="AL38" s="133"/>
      <c r="AM38" s="133"/>
      <c r="AN38" s="133"/>
      <c r="AO38" s="133"/>
      <c r="AP38" s="133"/>
      <c r="AQ38" s="133"/>
      <c r="AR38" s="134"/>
      <c r="AS38" s="135"/>
      <c r="AT38" s="136"/>
      <c r="AU38" s="137"/>
      <c r="AV38" s="138"/>
      <c r="AW38" s="138"/>
      <c r="AX38" s="138"/>
      <c r="AY38" s="138"/>
      <c r="AZ38" s="138"/>
      <c r="BA38" s="138"/>
      <c r="BB38" s="139"/>
      <c r="BC38" s="140"/>
      <c r="BD38" s="140"/>
      <c r="BE38" s="141"/>
      <c r="BF38" s="142"/>
      <c r="BG38" s="142"/>
      <c r="BH38" s="142"/>
      <c r="BI38" s="142"/>
      <c r="BJ38" s="143"/>
      <c r="BK38" s="203" t="str">
        <f t="shared" ref="BK38:BK67" si="7">IF(AND(I38="",AK38="",AU38="")," ",IF(OR(I38="",AK38="",AU38=""),"入力不十分",ROUND(CB38*CC38,0)))</f>
        <v xml:space="preserve"> </v>
      </c>
      <c r="BL38" s="203"/>
      <c r="BM38" s="203"/>
      <c r="BN38" s="203"/>
      <c r="BO38" s="203"/>
      <c r="BP38" s="203"/>
      <c r="BQ38" s="22"/>
      <c r="BR38" s="141"/>
      <c r="BS38" s="142"/>
      <c r="BT38" s="142"/>
      <c r="BU38" s="142"/>
      <c r="BV38" s="142"/>
      <c r="BW38" s="167"/>
      <c r="BY38" s="17">
        <f t="shared" ref="BY38:BY67" si="8">IFERROR(1/COUNTIF($BB$20:$BD$67,BB38),0)</f>
        <v>0</v>
      </c>
      <c r="BZ38" s="18">
        <f t="shared" ref="BZ38:BZ67" si="9">IF(AK38=INT(AK38),1,"ari")</f>
        <v>1</v>
      </c>
      <c r="CA38" s="3">
        <f t="shared" ref="CA38:CA67" si="10">IF(AU38=INT(AU38),1,"ari")</f>
        <v>1</v>
      </c>
      <c r="CB38" s="43">
        <f t="shared" ref="CB38:CB67" si="11">ROUND(AK38,4)</f>
        <v>0</v>
      </c>
      <c r="CC38" s="42">
        <f t="shared" ref="CC38:CC67" si="12">ROUND(AU38,2)</f>
        <v>0</v>
      </c>
      <c r="CD38" s="48">
        <f t="shared" ref="CD38:CD67" si="13">AK38*AU38</f>
        <v>0</v>
      </c>
    </row>
    <row r="39" spans="2:82" ht="18.600000000000001" customHeight="1">
      <c r="B39" s="26"/>
      <c r="C39" s="130"/>
      <c r="D39" s="131"/>
      <c r="E39" s="131"/>
      <c r="F39" s="131"/>
      <c r="G39" s="131"/>
      <c r="H39" s="132"/>
      <c r="I39" s="126"/>
      <c r="J39" s="126"/>
      <c r="K39" s="126"/>
      <c r="L39" s="126"/>
      <c r="M39" s="126"/>
      <c r="N39" s="126"/>
      <c r="O39" s="126"/>
      <c r="P39" s="126"/>
      <c r="Q39" s="126"/>
      <c r="R39" s="126"/>
      <c r="S39" s="126"/>
      <c r="T39" s="126"/>
      <c r="U39" s="126"/>
      <c r="V39" s="126"/>
      <c r="W39" s="127"/>
      <c r="X39" s="128"/>
      <c r="Y39" s="128"/>
      <c r="Z39" s="128"/>
      <c r="AA39" s="128"/>
      <c r="AB39" s="128"/>
      <c r="AC39" s="128"/>
      <c r="AD39" s="128"/>
      <c r="AE39" s="128"/>
      <c r="AF39" s="128"/>
      <c r="AG39" s="128"/>
      <c r="AH39" s="128"/>
      <c r="AI39" s="128"/>
      <c r="AJ39" s="129"/>
      <c r="AK39" s="116"/>
      <c r="AL39" s="116"/>
      <c r="AM39" s="116"/>
      <c r="AN39" s="116"/>
      <c r="AO39" s="116"/>
      <c r="AP39" s="116"/>
      <c r="AQ39" s="116"/>
      <c r="AR39" s="117"/>
      <c r="AS39" s="118"/>
      <c r="AT39" s="119"/>
      <c r="AU39" s="120"/>
      <c r="AV39" s="121"/>
      <c r="AW39" s="121"/>
      <c r="AX39" s="121"/>
      <c r="AY39" s="121"/>
      <c r="AZ39" s="121"/>
      <c r="BA39" s="121"/>
      <c r="BB39" s="122"/>
      <c r="BC39" s="123"/>
      <c r="BD39" s="123"/>
      <c r="BE39" s="103"/>
      <c r="BF39" s="104"/>
      <c r="BG39" s="104"/>
      <c r="BH39" s="104"/>
      <c r="BI39" s="104"/>
      <c r="BJ39" s="124"/>
      <c r="BK39" s="178" t="str">
        <f t="shared" si="7"/>
        <v xml:space="preserve"> </v>
      </c>
      <c r="BL39" s="178"/>
      <c r="BM39" s="178"/>
      <c r="BN39" s="178"/>
      <c r="BO39" s="178"/>
      <c r="BP39" s="178"/>
      <c r="BQ39" s="24"/>
      <c r="BR39" s="103"/>
      <c r="BS39" s="104"/>
      <c r="BT39" s="104"/>
      <c r="BU39" s="104"/>
      <c r="BV39" s="104"/>
      <c r="BW39" s="105"/>
      <c r="BY39" s="17">
        <f t="shared" si="8"/>
        <v>0</v>
      </c>
      <c r="BZ39" s="18">
        <f t="shared" si="9"/>
        <v>1</v>
      </c>
      <c r="CA39" s="3">
        <f t="shared" si="10"/>
        <v>1</v>
      </c>
      <c r="CB39" s="43">
        <f t="shared" si="11"/>
        <v>0</v>
      </c>
      <c r="CC39" s="42">
        <f t="shared" si="12"/>
        <v>0</v>
      </c>
      <c r="CD39" s="48">
        <f t="shared" si="13"/>
        <v>0</v>
      </c>
    </row>
    <row r="40" spans="2:82" ht="18.600000000000001" customHeight="1">
      <c r="B40" s="27"/>
      <c r="C40" s="130"/>
      <c r="D40" s="131"/>
      <c r="E40" s="131"/>
      <c r="F40" s="131"/>
      <c r="G40" s="131"/>
      <c r="H40" s="132"/>
      <c r="I40" s="126"/>
      <c r="J40" s="126"/>
      <c r="K40" s="126"/>
      <c r="L40" s="126"/>
      <c r="M40" s="126"/>
      <c r="N40" s="126"/>
      <c r="O40" s="126"/>
      <c r="P40" s="126"/>
      <c r="Q40" s="126"/>
      <c r="R40" s="126"/>
      <c r="S40" s="126"/>
      <c r="T40" s="126"/>
      <c r="U40" s="126"/>
      <c r="V40" s="126"/>
      <c r="W40" s="127"/>
      <c r="X40" s="128"/>
      <c r="Y40" s="128"/>
      <c r="Z40" s="128"/>
      <c r="AA40" s="128"/>
      <c r="AB40" s="128"/>
      <c r="AC40" s="128"/>
      <c r="AD40" s="128"/>
      <c r="AE40" s="128"/>
      <c r="AF40" s="128"/>
      <c r="AG40" s="128"/>
      <c r="AH40" s="128"/>
      <c r="AI40" s="128"/>
      <c r="AJ40" s="129"/>
      <c r="AK40" s="172"/>
      <c r="AL40" s="173"/>
      <c r="AM40" s="173"/>
      <c r="AN40" s="173"/>
      <c r="AO40" s="173"/>
      <c r="AP40" s="173"/>
      <c r="AQ40" s="174"/>
      <c r="AR40" s="117"/>
      <c r="AS40" s="118"/>
      <c r="AT40" s="119"/>
      <c r="AU40" s="192"/>
      <c r="AV40" s="193"/>
      <c r="AW40" s="193"/>
      <c r="AX40" s="193"/>
      <c r="AY40" s="193"/>
      <c r="AZ40" s="193"/>
      <c r="BA40" s="194"/>
      <c r="BB40" s="122"/>
      <c r="BC40" s="123"/>
      <c r="BD40" s="123"/>
      <c r="BE40" s="103"/>
      <c r="BF40" s="104"/>
      <c r="BG40" s="104"/>
      <c r="BH40" s="104"/>
      <c r="BI40" s="104"/>
      <c r="BJ40" s="124"/>
      <c r="BK40" s="178" t="str">
        <f t="shared" si="7"/>
        <v xml:space="preserve"> </v>
      </c>
      <c r="BL40" s="178"/>
      <c r="BM40" s="178"/>
      <c r="BN40" s="178"/>
      <c r="BO40" s="178"/>
      <c r="BP40" s="178"/>
      <c r="BQ40" s="24"/>
      <c r="BR40" s="103"/>
      <c r="BS40" s="104"/>
      <c r="BT40" s="104"/>
      <c r="BU40" s="104"/>
      <c r="BV40" s="104"/>
      <c r="BW40" s="105"/>
      <c r="BY40" s="17">
        <f t="shared" si="8"/>
        <v>0</v>
      </c>
      <c r="BZ40" s="18">
        <f t="shared" si="9"/>
        <v>1</v>
      </c>
      <c r="CA40" s="3">
        <f t="shared" si="10"/>
        <v>1</v>
      </c>
      <c r="CB40" s="43">
        <f t="shared" si="11"/>
        <v>0</v>
      </c>
      <c r="CC40" s="42">
        <f t="shared" si="12"/>
        <v>0</v>
      </c>
      <c r="CD40" s="48">
        <f t="shared" si="13"/>
        <v>0</v>
      </c>
    </row>
    <row r="41" spans="2:82" ht="18.600000000000001" customHeight="1">
      <c r="B41" s="27"/>
      <c r="C41" s="130"/>
      <c r="D41" s="131"/>
      <c r="E41" s="131"/>
      <c r="F41" s="131"/>
      <c r="G41" s="131"/>
      <c r="H41" s="132"/>
      <c r="I41" s="126"/>
      <c r="J41" s="126"/>
      <c r="K41" s="126"/>
      <c r="L41" s="126"/>
      <c r="M41" s="126"/>
      <c r="N41" s="126"/>
      <c r="O41" s="126"/>
      <c r="P41" s="126"/>
      <c r="Q41" s="126"/>
      <c r="R41" s="126"/>
      <c r="S41" s="126"/>
      <c r="T41" s="126"/>
      <c r="U41" s="126"/>
      <c r="V41" s="126"/>
      <c r="W41" s="127"/>
      <c r="X41" s="128"/>
      <c r="Y41" s="128"/>
      <c r="Z41" s="128"/>
      <c r="AA41" s="128"/>
      <c r="AB41" s="128"/>
      <c r="AC41" s="128"/>
      <c r="AD41" s="128"/>
      <c r="AE41" s="128"/>
      <c r="AF41" s="128"/>
      <c r="AG41" s="128"/>
      <c r="AH41" s="128"/>
      <c r="AI41" s="128"/>
      <c r="AJ41" s="129"/>
      <c r="AK41" s="172"/>
      <c r="AL41" s="173"/>
      <c r="AM41" s="173"/>
      <c r="AN41" s="173"/>
      <c r="AO41" s="173"/>
      <c r="AP41" s="173"/>
      <c r="AQ41" s="174"/>
      <c r="AR41" s="117"/>
      <c r="AS41" s="118"/>
      <c r="AT41" s="119"/>
      <c r="AU41" s="120"/>
      <c r="AV41" s="121"/>
      <c r="AW41" s="121"/>
      <c r="AX41" s="121"/>
      <c r="AY41" s="121"/>
      <c r="AZ41" s="121"/>
      <c r="BA41" s="175"/>
      <c r="BB41" s="122"/>
      <c r="BC41" s="123"/>
      <c r="BD41" s="123"/>
      <c r="BE41" s="103"/>
      <c r="BF41" s="104"/>
      <c r="BG41" s="104"/>
      <c r="BH41" s="104"/>
      <c r="BI41" s="104"/>
      <c r="BJ41" s="124"/>
      <c r="BK41" s="178" t="str">
        <f t="shared" si="7"/>
        <v xml:space="preserve"> </v>
      </c>
      <c r="BL41" s="178"/>
      <c r="BM41" s="178"/>
      <c r="BN41" s="178"/>
      <c r="BO41" s="178"/>
      <c r="BP41" s="178"/>
      <c r="BQ41" s="24"/>
      <c r="BR41" s="103"/>
      <c r="BS41" s="104"/>
      <c r="BT41" s="104"/>
      <c r="BU41" s="104"/>
      <c r="BV41" s="104"/>
      <c r="BW41" s="105"/>
      <c r="BY41" s="17">
        <f t="shared" si="8"/>
        <v>0</v>
      </c>
      <c r="BZ41" s="18">
        <f t="shared" si="9"/>
        <v>1</v>
      </c>
      <c r="CA41" s="3">
        <f t="shared" si="10"/>
        <v>1</v>
      </c>
      <c r="CB41" s="43">
        <f t="shared" si="11"/>
        <v>0</v>
      </c>
      <c r="CC41" s="42">
        <f t="shared" si="12"/>
        <v>0</v>
      </c>
      <c r="CD41" s="48">
        <f t="shared" si="13"/>
        <v>0</v>
      </c>
    </row>
    <row r="42" spans="2:82" ht="18.600000000000001" customHeight="1">
      <c r="B42" s="27"/>
      <c r="C42" s="130"/>
      <c r="D42" s="131"/>
      <c r="E42" s="131"/>
      <c r="F42" s="131"/>
      <c r="G42" s="131"/>
      <c r="H42" s="132"/>
      <c r="I42" s="126"/>
      <c r="J42" s="126"/>
      <c r="K42" s="126"/>
      <c r="L42" s="126"/>
      <c r="M42" s="126"/>
      <c r="N42" s="126"/>
      <c r="O42" s="126"/>
      <c r="P42" s="126"/>
      <c r="Q42" s="126"/>
      <c r="R42" s="126"/>
      <c r="S42" s="126"/>
      <c r="T42" s="126"/>
      <c r="U42" s="126"/>
      <c r="V42" s="126"/>
      <c r="W42" s="127"/>
      <c r="X42" s="128"/>
      <c r="Y42" s="128"/>
      <c r="Z42" s="128"/>
      <c r="AA42" s="128"/>
      <c r="AB42" s="128"/>
      <c r="AC42" s="128"/>
      <c r="AD42" s="128"/>
      <c r="AE42" s="128"/>
      <c r="AF42" s="128"/>
      <c r="AG42" s="128"/>
      <c r="AH42" s="128"/>
      <c r="AI42" s="128"/>
      <c r="AJ42" s="129"/>
      <c r="AK42" s="172"/>
      <c r="AL42" s="173"/>
      <c r="AM42" s="173"/>
      <c r="AN42" s="173"/>
      <c r="AO42" s="173"/>
      <c r="AP42" s="173"/>
      <c r="AQ42" s="174"/>
      <c r="AR42" s="117"/>
      <c r="AS42" s="118"/>
      <c r="AT42" s="119"/>
      <c r="AU42" s="120"/>
      <c r="AV42" s="121"/>
      <c r="AW42" s="121"/>
      <c r="AX42" s="121"/>
      <c r="AY42" s="121"/>
      <c r="AZ42" s="121"/>
      <c r="BA42" s="175"/>
      <c r="BB42" s="122"/>
      <c r="BC42" s="123"/>
      <c r="BD42" s="123"/>
      <c r="BE42" s="103"/>
      <c r="BF42" s="104"/>
      <c r="BG42" s="104"/>
      <c r="BH42" s="104"/>
      <c r="BI42" s="104"/>
      <c r="BJ42" s="124"/>
      <c r="BK42" s="178" t="str">
        <f t="shared" si="7"/>
        <v xml:space="preserve"> </v>
      </c>
      <c r="BL42" s="178"/>
      <c r="BM42" s="178"/>
      <c r="BN42" s="178"/>
      <c r="BO42" s="178"/>
      <c r="BP42" s="178"/>
      <c r="BQ42" s="24"/>
      <c r="BR42" s="103"/>
      <c r="BS42" s="104"/>
      <c r="BT42" s="104"/>
      <c r="BU42" s="104"/>
      <c r="BV42" s="104"/>
      <c r="BW42" s="105"/>
      <c r="BY42" s="17">
        <f t="shared" si="8"/>
        <v>0</v>
      </c>
      <c r="BZ42" s="18">
        <f t="shared" si="9"/>
        <v>1</v>
      </c>
      <c r="CA42" s="3">
        <f t="shared" si="10"/>
        <v>1</v>
      </c>
      <c r="CB42" s="43">
        <f t="shared" si="11"/>
        <v>0</v>
      </c>
      <c r="CC42" s="42">
        <f t="shared" si="12"/>
        <v>0</v>
      </c>
      <c r="CD42" s="48">
        <f t="shared" si="13"/>
        <v>0</v>
      </c>
    </row>
    <row r="43" spans="2:82" ht="18.600000000000001" customHeight="1">
      <c r="B43" s="27"/>
      <c r="C43" s="130"/>
      <c r="D43" s="131"/>
      <c r="E43" s="131"/>
      <c r="F43" s="131"/>
      <c r="G43" s="131"/>
      <c r="H43" s="132"/>
      <c r="I43" s="126"/>
      <c r="J43" s="126"/>
      <c r="K43" s="126"/>
      <c r="L43" s="126"/>
      <c r="M43" s="126"/>
      <c r="N43" s="126"/>
      <c r="O43" s="126"/>
      <c r="P43" s="126"/>
      <c r="Q43" s="126"/>
      <c r="R43" s="126"/>
      <c r="S43" s="126"/>
      <c r="T43" s="126"/>
      <c r="U43" s="126"/>
      <c r="V43" s="126"/>
      <c r="W43" s="127"/>
      <c r="X43" s="128"/>
      <c r="Y43" s="128"/>
      <c r="Z43" s="128"/>
      <c r="AA43" s="128"/>
      <c r="AB43" s="128"/>
      <c r="AC43" s="128"/>
      <c r="AD43" s="128"/>
      <c r="AE43" s="128"/>
      <c r="AF43" s="128"/>
      <c r="AG43" s="128"/>
      <c r="AH43" s="128"/>
      <c r="AI43" s="128"/>
      <c r="AJ43" s="129"/>
      <c r="AK43" s="172"/>
      <c r="AL43" s="173"/>
      <c r="AM43" s="173"/>
      <c r="AN43" s="173"/>
      <c r="AO43" s="173"/>
      <c r="AP43" s="173"/>
      <c r="AQ43" s="174"/>
      <c r="AR43" s="117"/>
      <c r="AS43" s="118"/>
      <c r="AT43" s="119"/>
      <c r="AU43" s="120"/>
      <c r="AV43" s="121"/>
      <c r="AW43" s="121"/>
      <c r="AX43" s="121"/>
      <c r="AY43" s="121"/>
      <c r="AZ43" s="121"/>
      <c r="BA43" s="175"/>
      <c r="BB43" s="122"/>
      <c r="BC43" s="123"/>
      <c r="BD43" s="123"/>
      <c r="BE43" s="103"/>
      <c r="BF43" s="104"/>
      <c r="BG43" s="104"/>
      <c r="BH43" s="104"/>
      <c r="BI43" s="104"/>
      <c r="BJ43" s="124"/>
      <c r="BK43" s="178" t="str">
        <f t="shared" si="7"/>
        <v xml:space="preserve"> </v>
      </c>
      <c r="BL43" s="178"/>
      <c r="BM43" s="178"/>
      <c r="BN43" s="178"/>
      <c r="BO43" s="178"/>
      <c r="BP43" s="178"/>
      <c r="BQ43" s="24"/>
      <c r="BR43" s="103"/>
      <c r="BS43" s="104"/>
      <c r="BT43" s="104"/>
      <c r="BU43" s="104"/>
      <c r="BV43" s="104"/>
      <c r="BW43" s="105"/>
      <c r="BY43" s="17">
        <f t="shared" si="8"/>
        <v>0</v>
      </c>
      <c r="BZ43" s="18">
        <f t="shared" si="9"/>
        <v>1</v>
      </c>
      <c r="CA43" s="3">
        <f t="shared" si="10"/>
        <v>1</v>
      </c>
      <c r="CB43" s="43">
        <f t="shared" si="11"/>
        <v>0</v>
      </c>
      <c r="CC43" s="42">
        <f t="shared" si="12"/>
        <v>0</v>
      </c>
      <c r="CD43" s="48">
        <f t="shared" si="13"/>
        <v>0</v>
      </c>
    </row>
    <row r="44" spans="2:82" ht="18.600000000000001" customHeight="1">
      <c r="B44" s="27"/>
      <c r="C44" s="130"/>
      <c r="D44" s="131"/>
      <c r="E44" s="131"/>
      <c r="F44" s="131"/>
      <c r="G44" s="131"/>
      <c r="H44" s="132"/>
      <c r="I44" s="126"/>
      <c r="J44" s="126"/>
      <c r="K44" s="126"/>
      <c r="L44" s="126"/>
      <c r="M44" s="126"/>
      <c r="N44" s="126"/>
      <c r="O44" s="126"/>
      <c r="P44" s="126"/>
      <c r="Q44" s="126"/>
      <c r="R44" s="126"/>
      <c r="S44" s="126"/>
      <c r="T44" s="126"/>
      <c r="U44" s="126"/>
      <c r="V44" s="126"/>
      <c r="W44" s="127"/>
      <c r="X44" s="128"/>
      <c r="Y44" s="128"/>
      <c r="Z44" s="128"/>
      <c r="AA44" s="128"/>
      <c r="AB44" s="128"/>
      <c r="AC44" s="128"/>
      <c r="AD44" s="128"/>
      <c r="AE44" s="128"/>
      <c r="AF44" s="128"/>
      <c r="AG44" s="128"/>
      <c r="AH44" s="128"/>
      <c r="AI44" s="128"/>
      <c r="AJ44" s="129"/>
      <c r="AK44" s="172"/>
      <c r="AL44" s="173"/>
      <c r="AM44" s="173"/>
      <c r="AN44" s="173"/>
      <c r="AO44" s="173"/>
      <c r="AP44" s="173"/>
      <c r="AQ44" s="174"/>
      <c r="AR44" s="117"/>
      <c r="AS44" s="118"/>
      <c r="AT44" s="119"/>
      <c r="AU44" s="120"/>
      <c r="AV44" s="121"/>
      <c r="AW44" s="121"/>
      <c r="AX44" s="121"/>
      <c r="AY44" s="121"/>
      <c r="AZ44" s="121"/>
      <c r="BA44" s="175"/>
      <c r="BB44" s="122"/>
      <c r="BC44" s="123"/>
      <c r="BD44" s="123"/>
      <c r="BE44" s="103"/>
      <c r="BF44" s="104"/>
      <c r="BG44" s="104"/>
      <c r="BH44" s="104"/>
      <c r="BI44" s="104"/>
      <c r="BJ44" s="124"/>
      <c r="BK44" s="178" t="str">
        <f t="shared" si="7"/>
        <v xml:space="preserve"> </v>
      </c>
      <c r="BL44" s="178"/>
      <c r="BM44" s="178"/>
      <c r="BN44" s="178"/>
      <c r="BO44" s="178"/>
      <c r="BP44" s="178"/>
      <c r="BQ44" s="24"/>
      <c r="BR44" s="103"/>
      <c r="BS44" s="104"/>
      <c r="BT44" s="104"/>
      <c r="BU44" s="104"/>
      <c r="BV44" s="104"/>
      <c r="BW44" s="105"/>
      <c r="BY44" s="17">
        <f t="shared" si="8"/>
        <v>0</v>
      </c>
      <c r="BZ44" s="18">
        <f t="shared" si="9"/>
        <v>1</v>
      </c>
      <c r="CA44" s="3">
        <f t="shared" si="10"/>
        <v>1</v>
      </c>
      <c r="CB44" s="43">
        <f t="shared" si="11"/>
        <v>0</v>
      </c>
      <c r="CC44" s="42">
        <f t="shared" si="12"/>
        <v>0</v>
      </c>
      <c r="CD44" s="48">
        <f t="shared" si="13"/>
        <v>0</v>
      </c>
    </row>
    <row r="45" spans="2:82" ht="18.600000000000001" customHeight="1">
      <c r="B45" s="26"/>
      <c r="C45" s="130"/>
      <c r="D45" s="131"/>
      <c r="E45" s="131"/>
      <c r="F45" s="131"/>
      <c r="G45" s="131"/>
      <c r="H45" s="132"/>
      <c r="I45" s="126"/>
      <c r="J45" s="126"/>
      <c r="K45" s="126"/>
      <c r="L45" s="126"/>
      <c r="M45" s="126"/>
      <c r="N45" s="126"/>
      <c r="O45" s="126"/>
      <c r="P45" s="126"/>
      <c r="Q45" s="126"/>
      <c r="R45" s="126"/>
      <c r="S45" s="126"/>
      <c r="T45" s="126"/>
      <c r="U45" s="126"/>
      <c r="V45" s="126"/>
      <c r="W45" s="127"/>
      <c r="X45" s="128"/>
      <c r="Y45" s="128"/>
      <c r="Z45" s="128"/>
      <c r="AA45" s="128"/>
      <c r="AB45" s="128"/>
      <c r="AC45" s="128"/>
      <c r="AD45" s="128"/>
      <c r="AE45" s="128"/>
      <c r="AF45" s="128"/>
      <c r="AG45" s="128"/>
      <c r="AH45" s="128"/>
      <c r="AI45" s="128"/>
      <c r="AJ45" s="129"/>
      <c r="AK45" s="172"/>
      <c r="AL45" s="173"/>
      <c r="AM45" s="173"/>
      <c r="AN45" s="173"/>
      <c r="AO45" s="173"/>
      <c r="AP45" s="173"/>
      <c r="AQ45" s="174"/>
      <c r="AR45" s="117"/>
      <c r="AS45" s="118"/>
      <c r="AT45" s="119"/>
      <c r="AU45" s="120"/>
      <c r="AV45" s="121"/>
      <c r="AW45" s="121"/>
      <c r="AX45" s="121"/>
      <c r="AY45" s="121"/>
      <c r="AZ45" s="121"/>
      <c r="BA45" s="175"/>
      <c r="BB45" s="122"/>
      <c r="BC45" s="123"/>
      <c r="BD45" s="123"/>
      <c r="BE45" s="103"/>
      <c r="BF45" s="104"/>
      <c r="BG45" s="104"/>
      <c r="BH45" s="104"/>
      <c r="BI45" s="104"/>
      <c r="BJ45" s="124"/>
      <c r="BK45" s="178" t="str">
        <f t="shared" si="7"/>
        <v xml:space="preserve"> </v>
      </c>
      <c r="BL45" s="178"/>
      <c r="BM45" s="178"/>
      <c r="BN45" s="178"/>
      <c r="BO45" s="178"/>
      <c r="BP45" s="178"/>
      <c r="BQ45" s="24"/>
      <c r="BR45" s="103"/>
      <c r="BS45" s="104"/>
      <c r="BT45" s="104"/>
      <c r="BU45" s="104"/>
      <c r="BV45" s="104"/>
      <c r="BW45" s="105"/>
      <c r="BY45" s="17">
        <f t="shared" si="8"/>
        <v>0</v>
      </c>
      <c r="BZ45" s="18">
        <f t="shared" si="9"/>
        <v>1</v>
      </c>
      <c r="CA45" s="3">
        <f t="shared" si="10"/>
        <v>1</v>
      </c>
      <c r="CB45" s="43">
        <f t="shared" si="11"/>
        <v>0</v>
      </c>
      <c r="CC45" s="42">
        <f t="shared" si="12"/>
        <v>0</v>
      </c>
      <c r="CD45" s="48">
        <f t="shared" si="13"/>
        <v>0</v>
      </c>
    </row>
    <row r="46" spans="2:82" ht="18.600000000000001" customHeight="1">
      <c r="B46" s="27"/>
      <c r="C46" s="130"/>
      <c r="D46" s="131"/>
      <c r="E46" s="131"/>
      <c r="F46" s="131"/>
      <c r="G46" s="131"/>
      <c r="H46" s="132"/>
      <c r="I46" s="126"/>
      <c r="J46" s="126"/>
      <c r="K46" s="126"/>
      <c r="L46" s="126"/>
      <c r="M46" s="126"/>
      <c r="N46" s="126"/>
      <c r="O46" s="126"/>
      <c r="P46" s="126"/>
      <c r="Q46" s="126"/>
      <c r="R46" s="126"/>
      <c r="S46" s="126"/>
      <c r="T46" s="126"/>
      <c r="U46" s="126"/>
      <c r="V46" s="126"/>
      <c r="W46" s="127"/>
      <c r="X46" s="128"/>
      <c r="Y46" s="128"/>
      <c r="Z46" s="128"/>
      <c r="AA46" s="128"/>
      <c r="AB46" s="128"/>
      <c r="AC46" s="128"/>
      <c r="AD46" s="128"/>
      <c r="AE46" s="128"/>
      <c r="AF46" s="128"/>
      <c r="AG46" s="128"/>
      <c r="AH46" s="128"/>
      <c r="AI46" s="128"/>
      <c r="AJ46" s="129"/>
      <c r="AK46" s="172"/>
      <c r="AL46" s="173"/>
      <c r="AM46" s="173"/>
      <c r="AN46" s="173"/>
      <c r="AO46" s="173"/>
      <c r="AP46" s="173"/>
      <c r="AQ46" s="174"/>
      <c r="AR46" s="117"/>
      <c r="AS46" s="118"/>
      <c r="AT46" s="119"/>
      <c r="AU46" s="120"/>
      <c r="AV46" s="121"/>
      <c r="AW46" s="121"/>
      <c r="AX46" s="121"/>
      <c r="AY46" s="121"/>
      <c r="AZ46" s="121"/>
      <c r="BA46" s="175"/>
      <c r="BB46" s="122"/>
      <c r="BC46" s="123"/>
      <c r="BD46" s="123"/>
      <c r="BE46" s="103"/>
      <c r="BF46" s="104"/>
      <c r="BG46" s="104"/>
      <c r="BH46" s="104"/>
      <c r="BI46" s="104"/>
      <c r="BJ46" s="124"/>
      <c r="BK46" s="178" t="str">
        <f t="shared" si="7"/>
        <v xml:space="preserve"> </v>
      </c>
      <c r="BL46" s="178"/>
      <c r="BM46" s="178"/>
      <c r="BN46" s="178"/>
      <c r="BO46" s="178"/>
      <c r="BP46" s="178"/>
      <c r="BQ46" s="24"/>
      <c r="BR46" s="103"/>
      <c r="BS46" s="104"/>
      <c r="BT46" s="104"/>
      <c r="BU46" s="104"/>
      <c r="BV46" s="104"/>
      <c r="BW46" s="105"/>
      <c r="BY46" s="17">
        <f t="shared" si="8"/>
        <v>0</v>
      </c>
      <c r="BZ46" s="18">
        <f t="shared" si="9"/>
        <v>1</v>
      </c>
      <c r="CA46" s="3">
        <f t="shared" si="10"/>
        <v>1</v>
      </c>
      <c r="CB46" s="43">
        <f t="shared" si="11"/>
        <v>0</v>
      </c>
      <c r="CC46" s="42">
        <f t="shared" si="12"/>
        <v>0</v>
      </c>
      <c r="CD46" s="48">
        <f t="shared" si="13"/>
        <v>0</v>
      </c>
    </row>
    <row r="47" spans="2:82" ht="18.600000000000001" customHeight="1">
      <c r="B47" s="27"/>
      <c r="C47" s="130"/>
      <c r="D47" s="131"/>
      <c r="E47" s="131"/>
      <c r="F47" s="131"/>
      <c r="G47" s="131"/>
      <c r="H47" s="132"/>
      <c r="I47" s="126"/>
      <c r="J47" s="126"/>
      <c r="K47" s="126"/>
      <c r="L47" s="126"/>
      <c r="M47" s="126"/>
      <c r="N47" s="126"/>
      <c r="O47" s="126"/>
      <c r="P47" s="126"/>
      <c r="Q47" s="126"/>
      <c r="R47" s="126"/>
      <c r="S47" s="126"/>
      <c r="T47" s="126"/>
      <c r="U47" s="126"/>
      <c r="V47" s="126"/>
      <c r="W47" s="127"/>
      <c r="X47" s="128"/>
      <c r="Y47" s="128"/>
      <c r="Z47" s="128"/>
      <c r="AA47" s="128"/>
      <c r="AB47" s="128"/>
      <c r="AC47" s="128"/>
      <c r="AD47" s="128"/>
      <c r="AE47" s="128"/>
      <c r="AF47" s="128"/>
      <c r="AG47" s="128"/>
      <c r="AH47" s="128"/>
      <c r="AI47" s="128"/>
      <c r="AJ47" s="129"/>
      <c r="AK47" s="116"/>
      <c r="AL47" s="116"/>
      <c r="AM47" s="116"/>
      <c r="AN47" s="116"/>
      <c r="AO47" s="116"/>
      <c r="AP47" s="116"/>
      <c r="AQ47" s="116"/>
      <c r="AR47" s="117"/>
      <c r="AS47" s="118"/>
      <c r="AT47" s="119"/>
      <c r="AU47" s="120"/>
      <c r="AV47" s="121"/>
      <c r="AW47" s="121"/>
      <c r="AX47" s="121"/>
      <c r="AY47" s="121"/>
      <c r="AZ47" s="121"/>
      <c r="BA47" s="121"/>
      <c r="BB47" s="122"/>
      <c r="BC47" s="123"/>
      <c r="BD47" s="123"/>
      <c r="BE47" s="103"/>
      <c r="BF47" s="104"/>
      <c r="BG47" s="104"/>
      <c r="BH47" s="104"/>
      <c r="BI47" s="104"/>
      <c r="BJ47" s="124"/>
      <c r="BK47" s="178" t="str">
        <f t="shared" si="7"/>
        <v xml:space="preserve"> </v>
      </c>
      <c r="BL47" s="178"/>
      <c r="BM47" s="178"/>
      <c r="BN47" s="178"/>
      <c r="BO47" s="178"/>
      <c r="BP47" s="178"/>
      <c r="BQ47" s="24"/>
      <c r="BR47" s="103"/>
      <c r="BS47" s="104"/>
      <c r="BT47" s="104"/>
      <c r="BU47" s="104"/>
      <c r="BV47" s="104"/>
      <c r="BW47" s="105"/>
      <c r="BY47" s="17">
        <f t="shared" si="8"/>
        <v>0</v>
      </c>
      <c r="BZ47" s="18">
        <f t="shared" si="9"/>
        <v>1</v>
      </c>
      <c r="CA47" s="3">
        <f t="shared" si="10"/>
        <v>1</v>
      </c>
      <c r="CB47" s="43">
        <f t="shared" si="11"/>
        <v>0</v>
      </c>
      <c r="CC47" s="42">
        <f t="shared" si="12"/>
        <v>0</v>
      </c>
      <c r="CD47" s="48">
        <f t="shared" si="13"/>
        <v>0</v>
      </c>
    </row>
    <row r="48" spans="2:82" ht="18.600000000000001" customHeight="1">
      <c r="B48" s="27"/>
      <c r="C48" s="130"/>
      <c r="D48" s="131"/>
      <c r="E48" s="131"/>
      <c r="F48" s="131"/>
      <c r="G48" s="131"/>
      <c r="H48" s="132"/>
      <c r="I48" s="126"/>
      <c r="J48" s="126"/>
      <c r="K48" s="126"/>
      <c r="L48" s="126"/>
      <c r="M48" s="126"/>
      <c r="N48" s="126"/>
      <c r="O48" s="126"/>
      <c r="P48" s="126"/>
      <c r="Q48" s="126"/>
      <c r="R48" s="126"/>
      <c r="S48" s="126"/>
      <c r="T48" s="126"/>
      <c r="U48" s="126"/>
      <c r="V48" s="126"/>
      <c r="W48" s="127"/>
      <c r="X48" s="128"/>
      <c r="Y48" s="128"/>
      <c r="Z48" s="128"/>
      <c r="AA48" s="128"/>
      <c r="AB48" s="128"/>
      <c r="AC48" s="128"/>
      <c r="AD48" s="128"/>
      <c r="AE48" s="128"/>
      <c r="AF48" s="128"/>
      <c r="AG48" s="128"/>
      <c r="AH48" s="128"/>
      <c r="AI48" s="128"/>
      <c r="AJ48" s="129"/>
      <c r="AK48" s="116"/>
      <c r="AL48" s="116"/>
      <c r="AM48" s="116"/>
      <c r="AN48" s="116"/>
      <c r="AO48" s="116"/>
      <c r="AP48" s="116"/>
      <c r="AQ48" s="116"/>
      <c r="AR48" s="117"/>
      <c r="AS48" s="118"/>
      <c r="AT48" s="119"/>
      <c r="AU48" s="120"/>
      <c r="AV48" s="121"/>
      <c r="AW48" s="121"/>
      <c r="AX48" s="121"/>
      <c r="AY48" s="121"/>
      <c r="AZ48" s="121"/>
      <c r="BA48" s="121"/>
      <c r="BB48" s="122"/>
      <c r="BC48" s="123"/>
      <c r="BD48" s="123"/>
      <c r="BE48" s="103"/>
      <c r="BF48" s="104"/>
      <c r="BG48" s="104"/>
      <c r="BH48" s="104"/>
      <c r="BI48" s="104"/>
      <c r="BJ48" s="124"/>
      <c r="BK48" s="178" t="str">
        <f t="shared" si="7"/>
        <v xml:space="preserve"> </v>
      </c>
      <c r="BL48" s="178"/>
      <c r="BM48" s="178"/>
      <c r="BN48" s="178"/>
      <c r="BO48" s="178"/>
      <c r="BP48" s="178"/>
      <c r="BQ48" s="24"/>
      <c r="BR48" s="103"/>
      <c r="BS48" s="104"/>
      <c r="BT48" s="104"/>
      <c r="BU48" s="104"/>
      <c r="BV48" s="104"/>
      <c r="BW48" s="105"/>
      <c r="BY48" s="17">
        <f t="shared" si="8"/>
        <v>0</v>
      </c>
      <c r="BZ48" s="18">
        <f t="shared" si="9"/>
        <v>1</v>
      </c>
      <c r="CA48" s="3">
        <f t="shared" si="10"/>
        <v>1</v>
      </c>
      <c r="CB48" s="43">
        <f t="shared" si="11"/>
        <v>0</v>
      </c>
      <c r="CC48" s="42">
        <f t="shared" si="12"/>
        <v>0</v>
      </c>
      <c r="CD48" s="48">
        <f t="shared" si="13"/>
        <v>0</v>
      </c>
    </row>
    <row r="49" spans="2:82" ht="18.600000000000001" customHeight="1">
      <c r="B49" s="27"/>
      <c r="C49" s="130"/>
      <c r="D49" s="131"/>
      <c r="E49" s="131"/>
      <c r="F49" s="131"/>
      <c r="G49" s="131"/>
      <c r="H49" s="132"/>
      <c r="I49" s="126"/>
      <c r="J49" s="126"/>
      <c r="K49" s="126"/>
      <c r="L49" s="126"/>
      <c r="M49" s="126"/>
      <c r="N49" s="126"/>
      <c r="O49" s="126"/>
      <c r="P49" s="126"/>
      <c r="Q49" s="126"/>
      <c r="R49" s="126"/>
      <c r="S49" s="126"/>
      <c r="T49" s="126"/>
      <c r="U49" s="126"/>
      <c r="V49" s="126"/>
      <c r="W49" s="127"/>
      <c r="X49" s="128"/>
      <c r="Y49" s="128"/>
      <c r="Z49" s="128"/>
      <c r="AA49" s="128"/>
      <c r="AB49" s="128"/>
      <c r="AC49" s="128"/>
      <c r="AD49" s="128"/>
      <c r="AE49" s="128"/>
      <c r="AF49" s="128"/>
      <c r="AG49" s="128"/>
      <c r="AH49" s="128"/>
      <c r="AI49" s="128"/>
      <c r="AJ49" s="129"/>
      <c r="AK49" s="116"/>
      <c r="AL49" s="116"/>
      <c r="AM49" s="116"/>
      <c r="AN49" s="116"/>
      <c r="AO49" s="116"/>
      <c r="AP49" s="116"/>
      <c r="AQ49" s="116"/>
      <c r="AR49" s="117"/>
      <c r="AS49" s="118"/>
      <c r="AT49" s="119"/>
      <c r="AU49" s="120"/>
      <c r="AV49" s="121"/>
      <c r="AW49" s="121"/>
      <c r="AX49" s="121"/>
      <c r="AY49" s="121"/>
      <c r="AZ49" s="121"/>
      <c r="BA49" s="121"/>
      <c r="BB49" s="122"/>
      <c r="BC49" s="123"/>
      <c r="BD49" s="123"/>
      <c r="BE49" s="103"/>
      <c r="BF49" s="104"/>
      <c r="BG49" s="104"/>
      <c r="BH49" s="104"/>
      <c r="BI49" s="104"/>
      <c r="BJ49" s="124"/>
      <c r="BK49" s="178" t="str">
        <f t="shared" si="7"/>
        <v xml:space="preserve"> </v>
      </c>
      <c r="BL49" s="178"/>
      <c r="BM49" s="178"/>
      <c r="BN49" s="178"/>
      <c r="BO49" s="178"/>
      <c r="BP49" s="178"/>
      <c r="BQ49" s="24"/>
      <c r="BR49" s="103"/>
      <c r="BS49" s="104"/>
      <c r="BT49" s="104"/>
      <c r="BU49" s="104"/>
      <c r="BV49" s="104"/>
      <c r="BW49" s="105"/>
      <c r="BY49" s="17">
        <f t="shared" si="8"/>
        <v>0</v>
      </c>
      <c r="BZ49" s="18">
        <f t="shared" si="9"/>
        <v>1</v>
      </c>
      <c r="CA49" s="3">
        <f t="shared" si="10"/>
        <v>1</v>
      </c>
      <c r="CB49" s="43">
        <f t="shared" si="11"/>
        <v>0</v>
      </c>
      <c r="CC49" s="42">
        <f t="shared" si="12"/>
        <v>0</v>
      </c>
      <c r="CD49" s="48">
        <f t="shared" si="13"/>
        <v>0</v>
      </c>
    </row>
    <row r="50" spans="2:82" ht="18.600000000000001" customHeight="1">
      <c r="B50" s="27"/>
      <c r="C50" s="130"/>
      <c r="D50" s="131"/>
      <c r="E50" s="131"/>
      <c r="F50" s="131"/>
      <c r="G50" s="131"/>
      <c r="H50" s="132"/>
      <c r="I50" s="126"/>
      <c r="J50" s="126"/>
      <c r="K50" s="126"/>
      <c r="L50" s="126"/>
      <c r="M50" s="126"/>
      <c r="N50" s="126"/>
      <c r="O50" s="126"/>
      <c r="P50" s="126"/>
      <c r="Q50" s="126"/>
      <c r="R50" s="126"/>
      <c r="S50" s="126"/>
      <c r="T50" s="126"/>
      <c r="U50" s="126"/>
      <c r="V50" s="126"/>
      <c r="W50" s="127"/>
      <c r="X50" s="128"/>
      <c r="Y50" s="128"/>
      <c r="Z50" s="128"/>
      <c r="AA50" s="128"/>
      <c r="AB50" s="128"/>
      <c r="AC50" s="128"/>
      <c r="AD50" s="128"/>
      <c r="AE50" s="128"/>
      <c r="AF50" s="128"/>
      <c r="AG50" s="128"/>
      <c r="AH50" s="128"/>
      <c r="AI50" s="128"/>
      <c r="AJ50" s="129"/>
      <c r="AK50" s="116"/>
      <c r="AL50" s="116"/>
      <c r="AM50" s="116"/>
      <c r="AN50" s="116"/>
      <c r="AO50" s="116"/>
      <c r="AP50" s="116"/>
      <c r="AQ50" s="116"/>
      <c r="AR50" s="117"/>
      <c r="AS50" s="118"/>
      <c r="AT50" s="119"/>
      <c r="AU50" s="120"/>
      <c r="AV50" s="121"/>
      <c r="AW50" s="121"/>
      <c r="AX50" s="121"/>
      <c r="AY50" s="121"/>
      <c r="AZ50" s="121"/>
      <c r="BA50" s="121"/>
      <c r="BB50" s="122"/>
      <c r="BC50" s="123"/>
      <c r="BD50" s="123"/>
      <c r="BE50" s="103"/>
      <c r="BF50" s="104"/>
      <c r="BG50" s="104"/>
      <c r="BH50" s="104"/>
      <c r="BI50" s="104"/>
      <c r="BJ50" s="124"/>
      <c r="BK50" s="178" t="str">
        <f t="shared" si="7"/>
        <v xml:space="preserve"> </v>
      </c>
      <c r="BL50" s="178"/>
      <c r="BM50" s="178"/>
      <c r="BN50" s="178"/>
      <c r="BO50" s="178"/>
      <c r="BP50" s="178"/>
      <c r="BQ50" s="24"/>
      <c r="BR50" s="103"/>
      <c r="BS50" s="104"/>
      <c r="BT50" s="104"/>
      <c r="BU50" s="104"/>
      <c r="BV50" s="104"/>
      <c r="BW50" s="105"/>
      <c r="BY50" s="17">
        <f t="shared" si="8"/>
        <v>0</v>
      </c>
      <c r="BZ50" s="18">
        <f t="shared" si="9"/>
        <v>1</v>
      </c>
      <c r="CA50" s="3">
        <f t="shared" si="10"/>
        <v>1</v>
      </c>
      <c r="CB50" s="43">
        <f t="shared" si="11"/>
        <v>0</v>
      </c>
      <c r="CC50" s="42">
        <f t="shared" si="12"/>
        <v>0</v>
      </c>
      <c r="CD50" s="48">
        <f t="shared" si="13"/>
        <v>0</v>
      </c>
    </row>
    <row r="51" spans="2:82" ht="18.600000000000001" customHeight="1">
      <c r="B51" s="26"/>
      <c r="C51" s="130"/>
      <c r="D51" s="131"/>
      <c r="E51" s="131"/>
      <c r="F51" s="131"/>
      <c r="G51" s="131"/>
      <c r="H51" s="132"/>
      <c r="I51" s="126"/>
      <c r="J51" s="126"/>
      <c r="K51" s="126"/>
      <c r="L51" s="126"/>
      <c r="M51" s="126"/>
      <c r="N51" s="126"/>
      <c r="O51" s="126"/>
      <c r="P51" s="126"/>
      <c r="Q51" s="126"/>
      <c r="R51" s="126"/>
      <c r="S51" s="126"/>
      <c r="T51" s="126"/>
      <c r="U51" s="126"/>
      <c r="V51" s="126"/>
      <c r="W51" s="127"/>
      <c r="X51" s="128"/>
      <c r="Y51" s="128"/>
      <c r="Z51" s="128"/>
      <c r="AA51" s="128"/>
      <c r="AB51" s="128"/>
      <c r="AC51" s="128"/>
      <c r="AD51" s="128"/>
      <c r="AE51" s="128"/>
      <c r="AF51" s="128"/>
      <c r="AG51" s="128"/>
      <c r="AH51" s="128"/>
      <c r="AI51" s="128"/>
      <c r="AJ51" s="129"/>
      <c r="AK51" s="116"/>
      <c r="AL51" s="116"/>
      <c r="AM51" s="116"/>
      <c r="AN51" s="116"/>
      <c r="AO51" s="116"/>
      <c r="AP51" s="116"/>
      <c r="AQ51" s="116"/>
      <c r="AR51" s="117"/>
      <c r="AS51" s="118"/>
      <c r="AT51" s="119"/>
      <c r="AU51" s="120"/>
      <c r="AV51" s="121"/>
      <c r="AW51" s="121"/>
      <c r="AX51" s="121"/>
      <c r="AY51" s="121"/>
      <c r="AZ51" s="121"/>
      <c r="BA51" s="121"/>
      <c r="BB51" s="122"/>
      <c r="BC51" s="123"/>
      <c r="BD51" s="123"/>
      <c r="BE51" s="103"/>
      <c r="BF51" s="104"/>
      <c r="BG51" s="104"/>
      <c r="BH51" s="104"/>
      <c r="BI51" s="104"/>
      <c r="BJ51" s="124"/>
      <c r="BK51" s="178" t="str">
        <f t="shared" si="7"/>
        <v xml:space="preserve"> </v>
      </c>
      <c r="BL51" s="178"/>
      <c r="BM51" s="178"/>
      <c r="BN51" s="178"/>
      <c r="BO51" s="178"/>
      <c r="BP51" s="178"/>
      <c r="BQ51" s="24"/>
      <c r="BR51" s="103"/>
      <c r="BS51" s="104"/>
      <c r="BT51" s="104"/>
      <c r="BU51" s="104"/>
      <c r="BV51" s="104"/>
      <c r="BW51" s="105"/>
      <c r="BY51" s="17">
        <f t="shared" si="8"/>
        <v>0</v>
      </c>
      <c r="BZ51" s="18">
        <f t="shared" si="9"/>
        <v>1</v>
      </c>
      <c r="CA51" s="3">
        <f t="shared" si="10"/>
        <v>1</v>
      </c>
      <c r="CB51" s="43">
        <f t="shared" si="11"/>
        <v>0</v>
      </c>
      <c r="CC51" s="42">
        <f t="shared" si="12"/>
        <v>0</v>
      </c>
      <c r="CD51" s="48">
        <f t="shared" si="13"/>
        <v>0</v>
      </c>
    </row>
    <row r="52" spans="2:82" ht="18.600000000000001" customHeight="1">
      <c r="B52" s="27"/>
      <c r="C52" s="130"/>
      <c r="D52" s="131"/>
      <c r="E52" s="131"/>
      <c r="F52" s="131"/>
      <c r="G52" s="131"/>
      <c r="H52" s="132"/>
      <c r="I52" s="126"/>
      <c r="J52" s="126"/>
      <c r="K52" s="126"/>
      <c r="L52" s="126"/>
      <c r="M52" s="126"/>
      <c r="N52" s="126"/>
      <c r="O52" s="126"/>
      <c r="P52" s="126"/>
      <c r="Q52" s="126"/>
      <c r="R52" s="126"/>
      <c r="S52" s="126"/>
      <c r="T52" s="126"/>
      <c r="U52" s="126"/>
      <c r="V52" s="126"/>
      <c r="W52" s="127"/>
      <c r="X52" s="128"/>
      <c r="Y52" s="128"/>
      <c r="Z52" s="128"/>
      <c r="AA52" s="128"/>
      <c r="AB52" s="128"/>
      <c r="AC52" s="128"/>
      <c r="AD52" s="128"/>
      <c r="AE52" s="128"/>
      <c r="AF52" s="128"/>
      <c r="AG52" s="128"/>
      <c r="AH52" s="128"/>
      <c r="AI52" s="128"/>
      <c r="AJ52" s="129"/>
      <c r="AK52" s="116"/>
      <c r="AL52" s="116"/>
      <c r="AM52" s="116"/>
      <c r="AN52" s="116"/>
      <c r="AO52" s="116"/>
      <c r="AP52" s="116"/>
      <c r="AQ52" s="116"/>
      <c r="AR52" s="117"/>
      <c r="AS52" s="118"/>
      <c r="AT52" s="119"/>
      <c r="AU52" s="120"/>
      <c r="AV52" s="121"/>
      <c r="AW52" s="121"/>
      <c r="AX52" s="121"/>
      <c r="AY52" s="121"/>
      <c r="AZ52" s="121"/>
      <c r="BA52" s="121"/>
      <c r="BB52" s="122"/>
      <c r="BC52" s="123"/>
      <c r="BD52" s="123"/>
      <c r="BE52" s="103"/>
      <c r="BF52" s="104"/>
      <c r="BG52" s="104"/>
      <c r="BH52" s="104"/>
      <c r="BI52" s="104"/>
      <c r="BJ52" s="124"/>
      <c r="BK52" s="178" t="str">
        <f t="shared" si="7"/>
        <v xml:space="preserve"> </v>
      </c>
      <c r="BL52" s="178"/>
      <c r="BM52" s="178"/>
      <c r="BN52" s="178"/>
      <c r="BO52" s="178"/>
      <c r="BP52" s="178"/>
      <c r="BQ52" s="24"/>
      <c r="BR52" s="103"/>
      <c r="BS52" s="104"/>
      <c r="BT52" s="104"/>
      <c r="BU52" s="104"/>
      <c r="BV52" s="104"/>
      <c r="BW52" s="105"/>
      <c r="BY52" s="17">
        <f t="shared" si="8"/>
        <v>0</v>
      </c>
      <c r="BZ52" s="18">
        <f t="shared" si="9"/>
        <v>1</v>
      </c>
      <c r="CA52" s="3">
        <f t="shared" si="10"/>
        <v>1</v>
      </c>
      <c r="CB52" s="43">
        <f t="shared" si="11"/>
        <v>0</v>
      </c>
      <c r="CC52" s="42">
        <f t="shared" si="12"/>
        <v>0</v>
      </c>
      <c r="CD52" s="48">
        <f t="shared" si="13"/>
        <v>0</v>
      </c>
    </row>
    <row r="53" spans="2:82" ht="18.600000000000001" customHeight="1">
      <c r="B53" s="27"/>
      <c r="C53" s="130"/>
      <c r="D53" s="131"/>
      <c r="E53" s="131"/>
      <c r="F53" s="131"/>
      <c r="G53" s="131"/>
      <c r="H53" s="132"/>
      <c r="I53" s="126"/>
      <c r="J53" s="126"/>
      <c r="K53" s="126"/>
      <c r="L53" s="126"/>
      <c r="M53" s="126"/>
      <c r="N53" s="126"/>
      <c r="O53" s="126"/>
      <c r="P53" s="126"/>
      <c r="Q53" s="126"/>
      <c r="R53" s="126"/>
      <c r="S53" s="126"/>
      <c r="T53" s="126"/>
      <c r="U53" s="126"/>
      <c r="V53" s="126"/>
      <c r="W53" s="127"/>
      <c r="X53" s="128"/>
      <c r="Y53" s="128"/>
      <c r="Z53" s="128"/>
      <c r="AA53" s="128"/>
      <c r="AB53" s="128"/>
      <c r="AC53" s="128"/>
      <c r="AD53" s="128"/>
      <c r="AE53" s="128"/>
      <c r="AF53" s="128"/>
      <c r="AG53" s="128"/>
      <c r="AH53" s="128"/>
      <c r="AI53" s="128"/>
      <c r="AJ53" s="129"/>
      <c r="AK53" s="116"/>
      <c r="AL53" s="116"/>
      <c r="AM53" s="116"/>
      <c r="AN53" s="116"/>
      <c r="AO53" s="116"/>
      <c r="AP53" s="116"/>
      <c r="AQ53" s="116"/>
      <c r="AR53" s="117"/>
      <c r="AS53" s="118"/>
      <c r="AT53" s="119"/>
      <c r="AU53" s="120"/>
      <c r="AV53" s="121"/>
      <c r="AW53" s="121"/>
      <c r="AX53" s="121"/>
      <c r="AY53" s="121"/>
      <c r="AZ53" s="121"/>
      <c r="BA53" s="121"/>
      <c r="BB53" s="122"/>
      <c r="BC53" s="123"/>
      <c r="BD53" s="123"/>
      <c r="BE53" s="103"/>
      <c r="BF53" s="104"/>
      <c r="BG53" s="104"/>
      <c r="BH53" s="104"/>
      <c r="BI53" s="104"/>
      <c r="BJ53" s="124"/>
      <c r="BK53" s="178" t="str">
        <f t="shared" si="7"/>
        <v xml:space="preserve"> </v>
      </c>
      <c r="BL53" s="178"/>
      <c r="BM53" s="178"/>
      <c r="BN53" s="178"/>
      <c r="BO53" s="178"/>
      <c r="BP53" s="178"/>
      <c r="BQ53" s="24"/>
      <c r="BR53" s="103"/>
      <c r="BS53" s="104"/>
      <c r="BT53" s="104"/>
      <c r="BU53" s="104"/>
      <c r="BV53" s="104"/>
      <c r="BW53" s="105"/>
      <c r="BY53" s="17">
        <f t="shared" si="8"/>
        <v>0</v>
      </c>
      <c r="BZ53" s="18">
        <f t="shared" si="9"/>
        <v>1</v>
      </c>
      <c r="CA53" s="3">
        <f t="shared" si="10"/>
        <v>1</v>
      </c>
      <c r="CB53" s="43">
        <f t="shared" si="11"/>
        <v>0</v>
      </c>
      <c r="CC53" s="42">
        <f t="shared" si="12"/>
        <v>0</v>
      </c>
      <c r="CD53" s="48">
        <f t="shared" si="13"/>
        <v>0</v>
      </c>
    </row>
    <row r="54" spans="2:82" ht="18.600000000000001" customHeight="1">
      <c r="B54" s="27"/>
      <c r="C54" s="130"/>
      <c r="D54" s="131"/>
      <c r="E54" s="131"/>
      <c r="F54" s="131"/>
      <c r="G54" s="131"/>
      <c r="H54" s="132"/>
      <c r="I54" s="126"/>
      <c r="J54" s="126"/>
      <c r="K54" s="126"/>
      <c r="L54" s="126"/>
      <c r="M54" s="126"/>
      <c r="N54" s="126"/>
      <c r="O54" s="126"/>
      <c r="P54" s="126"/>
      <c r="Q54" s="126"/>
      <c r="R54" s="126"/>
      <c r="S54" s="126"/>
      <c r="T54" s="126"/>
      <c r="U54" s="126"/>
      <c r="V54" s="126"/>
      <c r="W54" s="127"/>
      <c r="X54" s="128"/>
      <c r="Y54" s="128"/>
      <c r="Z54" s="128"/>
      <c r="AA54" s="128"/>
      <c r="AB54" s="128"/>
      <c r="AC54" s="128"/>
      <c r="AD54" s="128"/>
      <c r="AE54" s="128"/>
      <c r="AF54" s="128"/>
      <c r="AG54" s="128"/>
      <c r="AH54" s="128"/>
      <c r="AI54" s="128"/>
      <c r="AJ54" s="129"/>
      <c r="AK54" s="116"/>
      <c r="AL54" s="116"/>
      <c r="AM54" s="116"/>
      <c r="AN54" s="116"/>
      <c r="AO54" s="116"/>
      <c r="AP54" s="116"/>
      <c r="AQ54" s="116"/>
      <c r="AR54" s="117"/>
      <c r="AS54" s="118"/>
      <c r="AT54" s="119"/>
      <c r="AU54" s="120"/>
      <c r="AV54" s="121"/>
      <c r="AW54" s="121"/>
      <c r="AX54" s="121"/>
      <c r="AY54" s="121"/>
      <c r="AZ54" s="121"/>
      <c r="BA54" s="121"/>
      <c r="BB54" s="122"/>
      <c r="BC54" s="123"/>
      <c r="BD54" s="123"/>
      <c r="BE54" s="103"/>
      <c r="BF54" s="104"/>
      <c r="BG54" s="104"/>
      <c r="BH54" s="104"/>
      <c r="BI54" s="104"/>
      <c r="BJ54" s="124"/>
      <c r="BK54" s="178" t="str">
        <f t="shared" si="7"/>
        <v xml:space="preserve"> </v>
      </c>
      <c r="BL54" s="178"/>
      <c r="BM54" s="178"/>
      <c r="BN54" s="178"/>
      <c r="BO54" s="178"/>
      <c r="BP54" s="178"/>
      <c r="BQ54" s="24"/>
      <c r="BR54" s="103"/>
      <c r="BS54" s="104"/>
      <c r="BT54" s="104"/>
      <c r="BU54" s="104"/>
      <c r="BV54" s="104"/>
      <c r="BW54" s="105"/>
      <c r="BY54" s="17">
        <f t="shared" si="8"/>
        <v>0</v>
      </c>
      <c r="BZ54" s="18">
        <f t="shared" si="9"/>
        <v>1</v>
      </c>
      <c r="CA54" s="3">
        <f t="shared" si="10"/>
        <v>1</v>
      </c>
      <c r="CB54" s="43">
        <f t="shared" si="11"/>
        <v>0</v>
      </c>
      <c r="CC54" s="42">
        <f t="shared" si="12"/>
        <v>0</v>
      </c>
      <c r="CD54" s="48">
        <f t="shared" si="13"/>
        <v>0</v>
      </c>
    </row>
    <row r="55" spans="2:82" ht="18.600000000000001" customHeight="1">
      <c r="B55" s="27"/>
      <c r="C55" s="130"/>
      <c r="D55" s="131"/>
      <c r="E55" s="131"/>
      <c r="F55" s="131"/>
      <c r="G55" s="131"/>
      <c r="H55" s="132"/>
      <c r="I55" s="126"/>
      <c r="J55" s="126"/>
      <c r="K55" s="126"/>
      <c r="L55" s="126"/>
      <c r="M55" s="126"/>
      <c r="N55" s="126"/>
      <c r="O55" s="126"/>
      <c r="P55" s="126"/>
      <c r="Q55" s="126"/>
      <c r="R55" s="126"/>
      <c r="S55" s="126"/>
      <c r="T55" s="126"/>
      <c r="U55" s="126"/>
      <c r="V55" s="126"/>
      <c r="W55" s="127"/>
      <c r="X55" s="128"/>
      <c r="Y55" s="128"/>
      <c r="Z55" s="128"/>
      <c r="AA55" s="128"/>
      <c r="AB55" s="128"/>
      <c r="AC55" s="128"/>
      <c r="AD55" s="128"/>
      <c r="AE55" s="128"/>
      <c r="AF55" s="128"/>
      <c r="AG55" s="128"/>
      <c r="AH55" s="128"/>
      <c r="AI55" s="128"/>
      <c r="AJ55" s="129"/>
      <c r="AK55" s="116"/>
      <c r="AL55" s="116"/>
      <c r="AM55" s="116"/>
      <c r="AN55" s="116"/>
      <c r="AO55" s="116"/>
      <c r="AP55" s="116"/>
      <c r="AQ55" s="116"/>
      <c r="AR55" s="117"/>
      <c r="AS55" s="118"/>
      <c r="AT55" s="119"/>
      <c r="AU55" s="120"/>
      <c r="AV55" s="121"/>
      <c r="AW55" s="121"/>
      <c r="AX55" s="121"/>
      <c r="AY55" s="121"/>
      <c r="AZ55" s="121"/>
      <c r="BA55" s="121"/>
      <c r="BB55" s="122"/>
      <c r="BC55" s="123"/>
      <c r="BD55" s="123"/>
      <c r="BE55" s="103"/>
      <c r="BF55" s="104"/>
      <c r="BG55" s="104"/>
      <c r="BH55" s="104"/>
      <c r="BI55" s="104"/>
      <c r="BJ55" s="124"/>
      <c r="BK55" s="178" t="str">
        <f t="shared" si="7"/>
        <v xml:space="preserve"> </v>
      </c>
      <c r="BL55" s="178"/>
      <c r="BM55" s="178"/>
      <c r="BN55" s="178"/>
      <c r="BO55" s="178"/>
      <c r="BP55" s="178"/>
      <c r="BQ55" s="24"/>
      <c r="BR55" s="103"/>
      <c r="BS55" s="104"/>
      <c r="BT55" s="104"/>
      <c r="BU55" s="104"/>
      <c r="BV55" s="104"/>
      <c r="BW55" s="105"/>
      <c r="BY55" s="17">
        <f t="shared" si="8"/>
        <v>0</v>
      </c>
      <c r="BZ55" s="18">
        <f t="shared" si="9"/>
        <v>1</v>
      </c>
      <c r="CA55" s="3">
        <f t="shared" si="10"/>
        <v>1</v>
      </c>
      <c r="CB55" s="43">
        <f t="shared" si="11"/>
        <v>0</v>
      </c>
      <c r="CC55" s="42">
        <f t="shared" si="12"/>
        <v>0</v>
      </c>
      <c r="CD55" s="48">
        <f t="shared" si="13"/>
        <v>0</v>
      </c>
    </row>
    <row r="56" spans="2:82" ht="18.600000000000001" customHeight="1">
      <c r="B56" s="27"/>
      <c r="C56" s="130"/>
      <c r="D56" s="131"/>
      <c r="E56" s="131"/>
      <c r="F56" s="131"/>
      <c r="G56" s="131"/>
      <c r="H56" s="132"/>
      <c r="I56" s="126"/>
      <c r="J56" s="126"/>
      <c r="K56" s="126"/>
      <c r="L56" s="126"/>
      <c r="M56" s="126"/>
      <c r="N56" s="126"/>
      <c r="O56" s="126"/>
      <c r="P56" s="126"/>
      <c r="Q56" s="126"/>
      <c r="R56" s="126"/>
      <c r="S56" s="126"/>
      <c r="T56" s="126"/>
      <c r="U56" s="126"/>
      <c r="V56" s="126"/>
      <c r="W56" s="127"/>
      <c r="X56" s="128"/>
      <c r="Y56" s="128"/>
      <c r="Z56" s="128"/>
      <c r="AA56" s="128"/>
      <c r="AB56" s="128"/>
      <c r="AC56" s="128"/>
      <c r="AD56" s="128"/>
      <c r="AE56" s="128"/>
      <c r="AF56" s="128"/>
      <c r="AG56" s="128"/>
      <c r="AH56" s="128"/>
      <c r="AI56" s="128"/>
      <c r="AJ56" s="129"/>
      <c r="AK56" s="116"/>
      <c r="AL56" s="116"/>
      <c r="AM56" s="116"/>
      <c r="AN56" s="116"/>
      <c r="AO56" s="116"/>
      <c r="AP56" s="116"/>
      <c r="AQ56" s="116"/>
      <c r="AR56" s="117"/>
      <c r="AS56" s="118"/>
      <c r="AT56" s="119"/>
      <c r="AU56" s="120"/>
      <c r="AV56" s="121"/>
      <c r="AW56" s="121"/>
      <c r="AX56" s="121"/>
      <c r="AY56" s="121"/>
      <c r="AZ56" s="121"/>
      <c r="BA56" s="121"/>
      <c r="BB56" s="122"/>
      <c r="BC56" s="123"/>
      <c r="BD56" s="123"/>
      <c r="BE56" s="103"/>
      <c r="BF56" s="104"/>
      <c r="BG56" s="104"/>
      <c r="BH56" s="104"/>
      <c r="BI56" s="104"/>
      <c r="BJ56" s="124"/>
      <c r="BK56" s="178" t="str">
        <f t="shared" si="7"/>
        <v xml:space="preserve"> </v>
      </c>
      <c r="BL56" s="178"/>
      <c r="BM56" s="178"/>
      <c r="BN56" s="178"/>
      <c r="BO56" s="178"/>
      <c r="BP56" s="178"/>
      <c r="BQ56" s="24"/>
      <c r="BR56" s="103"/>
      <c r="BS56" s="104"/>
      <c r="BT56" s="104"/>
      <c r="BU56" s="104"/>
      <c r="BV56" s="104"/>
      <c r="BW56" s="105"/>
      <c r="BY56" s="17">
        <f t="shared" si="8"/>
        <v>0</v>
      </c>
      <c r="BZ56" s="18">
        <f t="shared" si="9"/>
        <v>1</v>
      </c>
      <c r="CA56" s="3">
        <f t="shared" si="10"/>
        <v>1</v>
      </c>
      <c r="CB56" s="43">
        <f t="shared" si="11"/>
        <v>0</v>
      </c>
      <c r="CC56" s="42">
        <f t="shared" si="12"/>
        <v>0</v>
      </c>
      <c r="CD56" s="48">
        <f t="shared" si="13"/>
        <v>0</v>
      </c>
    </row>
    <row r="57" spans="2:82" ht="18.600000000000001" customHeight="1">
      <c r="B57" s="27"/>
      <c r="C57" s="130"/>
      <c r="D57" s="131"/>
      <c r="E57" s="131"/>
      <c r="F57" s="131"/>
      <c r="G57" s="131"/>
      <c r="H57" s="132"/>
      <c r="I57" s="126"/>
      <c r="J57" s="126"/>
      <c r="K57" s="126"/>
      <c r="L57" s="126"/>
      <c r="M57" s="126"/>
      <c r="N57" s="126"/>
      <c r="O57" s="126"/>
      <c r="P57" s="126"/>
      <c r="Q57" s="126"/>
      <c r="R57" s="126"/>
      <c r="S57" s="126"/>
      <c r="T57" s="126"/>
      <c r="U57" s="126"/>
      <c r="V57" s="126"/>
      <c r="W57" s="127"/>
      <c r="X57" s="128"/>
      <c r="Y57" s="128"/>
      <c r="Z57" s="128"/>
      <c r="AA57" s="128"/>
      <c r="AB57" s="128"/>
      <c r="AC57" s="128"/>
      <c r="AD57" s="128"/>
      <c r="AE57" s="128"/>
      <c r="AF57" s="128"/>
      <c r="AG57" s="128"/>
      <c r="AH57" s="128"/>
      <c r="AI57" s="128"/>
      <c r="AJ57" s="129"/>
      <c r="AK57" s="116"/>
      <c r="AL57" s="116"/>
      <c r="AM57" s="116"/>
      <c r="AN57" s="116"/>
      <c r="AO57" s="116"/>
      <c r="AP57" s="116"/>
      <c r="AQ57" s="116"/>
      <c r="AR57" s="117"/>
      <c r="AS57" s="118"/>
      <c r="AT57" s="119"/>
      <c r="AU57" s="120"/>
      <c r="AV57" s="121"/>
      <c r="AW57" s="121"/>
      <c r="AX57" s="121"/>
      <c r="AY57" s="121"/>
      <c r="AZ57" s="121"/>
      <c r="BA57" s="121"/>
      <c r="BB57" s="122"/>
      <c r="BC57" s="123"/>
      <c r="BD57" s="123"/>
      <c r="BE57" s="103"/>
      <c r="BF57" s="104"/>
      <c r="BG57" s="104"/>
      <c r="BH57" s="104"/>
      <c r="BI57" s="104"/>
      <c r="BJ57" s="124"/>
      <c r="BK57" s="178" t="str">
        <f t="shared" si="7"/>
        <v xml:space="preserve"> </v>
      </c>
      <c r="BL57" s="178"/>
      <c r="BM57" s="178"/>
      <c r="BN57" s="178"/>
      <c r="BO57" s="178"/>
      <c r="BP57" s="178"/>
      <c r="BQ57" s="24"/>
      <c r="BR57" s="103"/>
      <c r="BS57" s="104"/>
      <c r="BT57" s="104"/>
      <c r="BU57" s="104"/>
      <c r="BV57" s="104"/>
      <c r="BW57" s="105"/>
      <c r="BY57" s="17">
        <f t="shared" si="8"/>
        <v>0</v>
      </c>
      <c r="BZ57" s="18">
        <f t="shared" si="9"/>
        <v>1</v>
      </c>
      <c r="CA57" s="3">
        <f t="shared" si="10"/>
        <v>1</v>
      </c>
      <c r="CB57" s="43">
        <f t="shared" si="11"/>
        <v>0</v>
      </c>
      <c r="CC57" s="42">
        <f t="shared" si="12"/>
        <v>0</v>
      </c>
      <c r="CD57" s="48">
        <f t="shared" si="13"/>
        <v>0</v>
      </c>
    </row>
    <row r="58" spans="2:82" ht="18.600000000000001" customHeight="1">
      <c r="B58" s="27"/>
      <c r="C58" s="130"/>
      <c r="D58" s="131"/>
      <c r="E58" s="131"/>
      <c r="F58" s="131"/>
      <c r="G58" s="131"/>
      <c r="H58" s="132"/>
      <c r="I58" s="126"/>
      <c r="J58" s="126"/>
      <c r="K58" s="126"/>
      <c r="L58" s="126"/>
      <c r="M58" s="126"/>
      <c r="N58" s="126"/>
      <c r="O58" s="126"/>
      <c r="P58" s="126"/>
      <c r="Q58" s="126"/>
      <c r="R58" s="126"/>
      <c r="S58" s="126"/>
      <c r="T58" s="126"/>
      <c r="U58" s="126"/>
      <c r="V58" s="126"/>
      <c r="W58" s="127"/>
      <c r="X58" s="128"/>
      <c r="Y58" s="128"/>
      <c r="Z58" s="128"/>
      <c r="AA58" s="128"/>
      <c r="AB58" s="128"/>
      <c r="AC58" s="128"/>
      <c r="AD58" s="128"/>
      <c r="AE58" s="128"/>
      <c r="AF58" s="128"/>
      <c r="AG58" s="128"/>
      <c r="AH58" s="128"/>
      <c r="AI58" s="128"/>
      <c r="AJ58" s="129"/>
      <c r="AK58" s="116"/>
      <c r="AL58" s="116"/>
      <c r="AM58" s="116"/>
      <c r="AN58" s="116"/>
      <c r="AO58" s="116"/>
      <c r="AP58" s="116"/>
      <c r="AQ58" s="116"/>
      <c r="AR58" s="117"/>
      <c r="AS58" s="118"/>
      <c r="AT58" s="119"/>
      <c r="AU58" s="120"/>
      <c r="AV58" s="121"/>
      <c r="AW58" s="121"/>
      <c r="AX58" s="121"/>
      <c r="AY58" s="121"/>
      <c r="AZ58" s="121"/>
      <c r="BA58" s="121"/>
      <c r="BB58" s="122"/>
      <c r="BC58" s="123"/>
      <c r="BD58" s="123"/>
      <c r="BE58" s="103"/>
      <c r="BF58" s="104"/>
      <c r="BG58" s="104"/>
      <c r="BH58" s="104"/>
      <c r="BI58" s="104"/>
      <c r="BJ58" s="124"/>
      <c r="BK58" s="178" t="str">
        <f t="shared" si="7"/>
        <v xml:space="preserve"> </v>
      </c>
      <c r="BL58" s="178"/>
      <c r="BM58" s="178"/>
      <c r="BN58" s="178"/>
      <c r="BO58" s="178"/>
      <c r="BP58" s="178"/>
      <c r="BQ58" s="24"/>
      <c r="BR58" s="103"/>
      <c r="BS58" s="104"/>
      <c r="BT58" s="104"/>
      <c r="BU58" s="104"/>
      <c r="BV58" s="104"/>
      <c r="BW58" s="105"/>
      <c r="BY58" s="17">
        <f t="shared" si="8"/>
        <v>0</v>
      </c>
      <c r="BZ58" s="18">
        <f t="shared" si="9"/>
        <v>1</v>
      </c>
      <c r="CA58" s="3">
        <f t="shared" si="10"/>
        <v>1</v>
      </c>
      <c r="CB58" s="43">
        <f t="shared" si="11"/>
        <v>0</v>
      </c>
      <c r="CC58" s="42">
        <f t="shared" si="12"/>
        <v>0</v>
      </c>
      <c r="CD58" s="48">
        <f t="shared" si="13"/>
        <v>0</v>
      </c>
    </row>
    <row r="59" spans="2:82" ht="18.600000000000001" customHeight="1">
      <c r="B59" s="27"/>
      <c r="C59" s="130"/>
      <c r="D59" s="131"/>
      <c r="E59" s="131"/>
      <c r="F59" s="131"/>
      <c r="G59" s="131"/>
      <c r="H59" s="132"/>
      <c r="I59" s="126"/>
      <c r="J59" s="126"/>
      <c r="K59" s="126"/>
      <c r="L59" s="126"/>
      <c r="M59" s="126"/>
      <c r="N59" s="126"/>
      <c r="O59" s="126"/>
      <c r="P59" s="126"/>
      <c r="Q59" s="126"/>
      <c r="R59" s="126"/>
      <c r="S59" s="126"/>
      <c r="T59" s="126"/>
      <c r="U59" s="126"/>
      <c r="V59" s="126"/>
      <c r="W59" s="127"/>
      <c r="X59" s="128"/>
      <c r="Y59" s="128"/>
      <c r="Z59" s="128"/>
      <c r="AA59" s="128"/>
      <c r="AB59" s="128"/>
      <c r="AC59" s="128"/>
      <c r="AD59" s="128"/>
      <c r="AE59" s="128"/>
      <c r="AF59" s="128"/>
      <c r="AG59" s="128"/>
      <c r="AH59" s="128"/>
      <c r="AI59" s="128"/>
      <c r="AJ59" s="129"/>
      <c r="AK59" s="116"/>
      <c r="AL59" s="116"/>
      <c r="AM59" s="116"/>
      <c r="AN59" s="116"/>
      <c r="AO59" s="116"/>
      <c r="AP59" s="116"/>
      <c r="AQ59" s="116"/>
      <c r="AR59" s="117"/>
      <c r="AS59" s="118"/>
      <c r="AT59" s="119"/>
      <c r="AU59" s="120"/>
      <c r="AV59" s="121"/>
      <c r="AW59" s="121"/>
      <c r="AX59" s="121"/>
      <c r="AY59" s="121"/>
      <c r="AZ59" s="121"/>
      <c r="BA59" s="121"/>
      <c r="BB59" s="122"/>
      <c r="BC59" s="123"/>
      <c r="BD59" s="123"/>
      <c r="BE59" s="103"/>
      <c r="BF59" s="104"/>
      <c r="BG59" s="104"/>
      <c r="BH59" s="104"/>
      <c r="BI59" s="104"/>
      <c r="BJ59" s="124"/>
      <c r="BK59" s="178" t="str">
        <f t="shared" si="7"/>
        <v xml:space="preserve"> </v>
      </c>
      <c r="BL59" s="178"/>
      <c r="BM59" s="178"/>
      <c r="BN59" s="178"/>
      <c r="BO59" s="178"/>
      <c r="BP59" s="178"/>
      <c r="BQ59" s="24"/>
      <c r="BR59" s="103"/>
      <c r="BS59" s="104"/>
      <c r="BT59" s="104"/>
      <c r="BU59" s="104"/>
      <c r="BV59" s="104"/>
      <c r="BW59" s="105"/>
      <c r="BY59" s="17">
        <f t="shared" si="8"/>
        <v>0</v>
      </c>
      <c r="BZ59" s="18">
        <f t="shared" si="9"/>
        <v>1</v>
      </c>
      <c r="CA59" s="3">
        <f t="shared" si="10"/>
        <v>1</v>
      </c>
      <c r="CB59" s="43">
        <f t="shared" si="11"/>
        <v>0</v>
      </c>
      <c r="CC59" s="42">
        <f t="shared" si="12"/>
        <v>0</v>
      </c>
      <c r="CD59" s="48">
        <f t="shared" si="13"/>
        <v>0</v>
      </c>
    </row>
    <row r="60" spans="2:82" ht="18.600000000000001" customHeight="1">
      <c r="B60" s="27"/>
      <c r="C60" s="130"/>
      <c r="D60" s="131"/>
      <c r="E60" s="131"/>
      <c r="F60" s="131"/>
      <c r="G60" s="131"/>
      <c r="H60" s="132"/>
      <c r="I60" s="126"/>
      <c r="J60" s="126"/>
      <c r="K60" s="126"/>
      <c r="L60" s="126"/>
      <c r="M60" s="126"/>
      <c r="N60" s="126"/>
      <c r="O60" s="126"/>
      <c r="P60" s="126"/>
      <c r="Q60" s="126"/>
      <c r="R60" s="126"/>
      <c r="S60" s="126"/>
      <c r="T60" s="126"/>
      <c r="U60" s="126"/>
      <c r="V60" s="126"/>
      <c r="W60" s="127"/>
      <c r="X60" s="128"/>
      <c r="Y60" s="128"/>
      <c r="Z60" s="128"/>
      <c r="AA60" s="128"/>
      <c r="AB60" s="128"/>
      <c r="AC60" s="128"/>
      <c r="AD60" s="128"/>
      <c r="AE60" s="128"/>
      <c r="AF60" s="128"/>
      <c r="AG60" s="128"/>
      <c r="AH60" s="128"/>
      <c r="AI60" s="128"/>
      <c r="AJ60" s="129"/>
      <c r="AK60" s="116"/>
      <c r="AL60" s="116"/>
      <c r="AM60" s="116"/>
      <c r="AN60" s="116"/>
      <c r="AO60" s="116"/>
      <c r="AP60" s="116"/>
      <c r="AQ60" s="116"/>
      <c r="AR60" s="117"/>
      <c r="AS60" s="118"/>
      <c r="AT60" s="119"/>
      <c r="AU60" s="120"/>
      <c r="AV60" s="121"/>
      <c r="AW60" s="121"/>
      <c r="AX60" s="121"/>
      <c r="AY60" s="121"/>
      <c r="AZ60" s="121"/>
      <c r="BA60" s="121"/>
      <c r="BB60" s="122"/>
      <c r="BC60" s="123"/>
      <c r="BD60" s="123"/>
      <c r="BE60" s="103"/>
      <c r="BF60" s="104"/>
      <c r="BG60" s="104"/>
      <c r="BH60" s="104"/>
      <c r="BI60" s="104"/>
      <c r="BJ60" s="124"/>
      <c r="BK60" s="178" t="str">
        <f t="shared" si="7"/>
        <v xml:space="preserve"> </v>
      </c>
      <c r="BL60" s="178"/>
      <c r="BM60" s="178"/>
      <c r="BN60" s="178"/>
      <c r="BO60" s="178"/>
      <c r="BP60" s="178"/>
      <c r="BQ60" s="24"/>
      <c r="BR60" s="103"/>
      <c r="BS60" s="104"/>
      <c r="BT60" s="104"/>
      <c r="BU60" s="104"/>
      <c r="BV60" s="104"/>
      <c r="BW60" s="105"/>
      <c r="BY60" s="17">
        <f t="shared" si="8"/>
        <v>0</v>
      </c>
      <c r="BZ60" s="18">
        <f t="shared" si="9"/>
        <v>1</v>
      </c>
      <c r="CA60" s="3">
        <f t="shared" si="10"/>
        <v>1</v>
      </c>
      <c r="CB60" s="43">
        <f t="shared" si="11"/>
        <v>0</v>
      </c>
      <c r="CC60" s="42">
        <f t="shared" si="12"/>
        <v>0</v>
      </c>
      <c r="CD60" s="48">
        <f t="shared" si="13"/>
        <v>0</v>
      </c>
    </row>
    <row r="61" spans="2:82" ht="18.600000000000001" customHeight="1">
      <c r="B61" s="27"/>
      <c r="C61" s="130"/>
      <c r="D61" s="131"/>
      <c r="E61" s="131"/>
      <c r="F61" s="131"/>
      <c r="G61" s="131"/>
      <c r="H61" s="132"/>
      <c r="I61" s="126"/>
      <c r="J61" s="126"/>
      <c r="K61" s="126"/>
      <c r="L61" s="126"/>
      <c r="M61" s="126"/>
      <c r="N61" s="126"/>
      <c r="O61" s="126"/>
      <c r="P61" s="126"/>
      <c r="Q61" s="126"/>
      <c r="R61" s="126"/>
      <c r="S61" s="126"/>
      <c r="T61" s="126"/>
      <c r="U61" s="126"/>
      <c r="V61" s="126"/>
      <c r="W61" s="127"/>
      <c r="X61" s="128"/>
      <c r="Y61" s="128"/>
      <c r="Z61" s="128"/>
      <c r="AA61" s="128"/>
      <c r="AB61" s="128"/>
      <c r="AC61" s="128"/>
      <c r="AD61" s="128"/>
      <c r="AE61" s="128"/>
      <c r="AF61" s="128"/>
      <c r="AG61" s="128"/>
      <c r="AH61" s="128"/>
      <c r="AI61" s="128"/>
      <c r="AJ61" s="129"/>
      <c r="AK61" s="116"/>
      <c r="AL61" s="116"/>
      <c r="AM61" s="116"/>
      <c r="AN61" s="116"/>
      <c r="AO61" s="116"/>
      <c r="AP61" s="116"/>
      <c r="AQ61" s="116"/>
      <c r="AR61" s="117"/>
      <c r="AS61" s="118"/>
      <c r="AT61" s="119"/>
      <c r="AU61" s="120"/>
      <c r="AV61" s="121"/>
      <c r="AW61" s="121"/>
      <c r="AX61" s="121"/>
      <c r="AY61" s="121"/>
      <c r="AZ61" s="121"/>
      <c r="BA61" s="121"/>
      <c r="BB61" s="122"/>
      <c r="BC61" s="123"/>
      <c r="BD61" s="123"/>
      <c r="BE61" s="103"/>
      <c r="BF61" s="104"/>
      <c r="BG61" s="104"/>
      <c r="BH61" s="104"/>
      <c r="BI61" s="104"/>
      <c r="BJ61" s="124"/>
      <c r="BK61" s="178" t="str">
        <f t="shared" si="7"/>
        <v xml:space="preserve"> </v>
      </c>
      <c r="BL61" s="178"/>
      <c r="BM61" s="178"/>
      <c r="BN61" s="178"/>
      <c r="BO61" s="178"/>
      <c r="BP61" s="178"/>
      <c r="BQ61" s="24"/>
      <c r="BR61" s="103"/>
      <c r="BS61" s="104"/>
      <c r="BT61" s="104"/>
      <c r="BU61" s="104"/>
      <c r="BV61" s="104"/>
      <c r="BW61" s="105"/>
      <c r="BY61" s="17">
        <f t="shared" si="8"/>
        <v>0</v>
      </c>
      <c r="BZ61" s="18">
        <f t="shared" si="9"/>
        <v>1</v>
      </c>
      <c r="CA61" s="3">
        <f t="shared" si="10"/>
        <v>1</v>
      </c>
      <c r="CB61" s="43">
        <f t="shared" si="11"/>
        <v>0</v>
      </c>
      <c r="CC61" s="42">
        <f t="shared" si="12"/>
        <v>0</v>
      </c>
      <c r="CD61" s="48">
        <f t="shared" si="13"/>
        <v>0</v>
      </c>
    </row>
    <row r="62" spans="2:82" ht="18.600000000000001" customHeight="1">
      <c r="B62" s="27"/>
      <c r="C62" s="130"/>
      <c r="D62" s="131"/>
      <c r="E62" s="131"/>
      <c r="F62" s="131"/>
      <c r="G62" s="131"/>
      <c r="H62" s="132"/>
      <c r="I62" s="126"/>
      <c r="J62" s="126"/>
      <c r="K62" s="126"/>
      <c r="L62" s="126"/>
      <c r="M62" s="126"/>
      <c r="N62" s="126"/>
      <c r="O62" s="126"/>
      <c r="P62" s="126"/>
      <c r="Q62" s="126"/>
      <c r="R62" s="126"/>
      <c r="S62" s="126"/>
      <c r="T62" s="126"/>
      <c r="U62" s="126"/>
      <c r="V62" s="126"/>
      <c r="W62" s="127"/>
      <c r="X62" s="128"/>
      <c r="Y62" s="128"/>
      <c r="Z62" s="128"/>
      <c r="AA62" s="128"/>
      <c r="AB62" s="128"/>
      <c r="AC62" s="128"/>
      <c r="AD62" s="128"/>
      <c r="AE62" s="128"/>
      <c r="AF62" s="128"/>
      <c r="AG62" s="128"/>
      <c r="AH62" s="128"/>
      <c r="AI62" s="128"/>
      <c r="AJ62" s="129"/>
      <c r="AK62" s="116"/>
      <c r="AL62" s="116"/>
      <c r="AM62" s="116"/>
      <c r="AN62" s="116"/>
      <c r="AO62" s="116"/>
      <c r="AP62" s="116"/>
      <c r="AQ62" s="116"/>
      <c r="AR62" s="117"/>
      <c r="AS62" s="118"/>
      <c r="AT62" s="119"/>
      <c r="AU62" s="120"/>
      <c r="AV62" s="121"/>
      <c r="AW62" s="121"/>
      <c r="AX62" s="121"/>
      <c r="AY62" s="121"/>
      <c r="AZ62" s="121"/>
      <c r="BA62" s="121"/>
      <c r="BB62" s="122"/>
      <c r="BC62" s="123"/>
      <c r="BD62" s="123"/>
      <c r="BE62" s="103"/>
      <c r="BF62" s="104"/>
      <c r="BG62" s="104"/>
      <c r="BH62" s="104"/>
      <c r="BI62" s="104"/>
      <c r="BJ62" s="124"/>
      <c r="BK62" s="178" t="str">
        <f t="shared" si="7"/>
        <v xml:space="preserve"> </v>
      </c>
      <c r="BL62" s="178"/>
      <c r="BM62" s="178"/>
      <c r="BN62" s="178"/>
      <c r="BO62" s="178"/>
      <c r="BP62" s="178"/>
      <c r="BQ62" s="24"/>
      <c r="BR62" s="103"/>
      <c r="BS62" s="104"/>
      <c r="BT62" s="104"/>
      <c r="BU62" s="104"/>
      <c r="BV62" s="104"/>
      <c r="BW62" s="105"/>
      <c r="BY62" s="17">
        <f t="shared" si="8"/>
        <v>0</v>
      </c>
      <c r="BZ62" s="18">
        <f t="shared" si="9"/>
        <v>1</v>
      </c>
      <c r="CA62" s="3">
        <f t="shared" si="10"/>
        <v>1</v>
      </c>
      <c r="CB62" s="43">
        <f t="shared" si="11"/>
        <v>0</v>
      </c>
      <c r="CC62" s="42">
        <f t="shared" si="12"/>
        <v>0</v>
      </c>
      <c r="CD62" s="48">
        <f t="shared" si="13"/>
        <v>0</v>
      </c>
    </row>
    <row r="63" spans="2:82" ht="18.600000000000001" customHeight="1">
      <c r="B63" s="27"/>
      <c r="C63" s="130"/>
      <c r="D63" s="131"/>
      <c r="E63" s="131"/>
      <c r="F63" s="131"/>
      <c r="G63" s="131"/>
      <c r="H63" s="132"/>
      <c r="I63" s="126"/>
      <c r="J63" s="126"/>
      <c r="K63" s="126"/>
      <c r="L63" s="126"/>
      <c r="M63" s="126"/>
      <c r="N63" s="126"/>
      <c r="O63" s="126"/>
      <c r="P63" s="126"/>
      <c r="Q63" s="126"/>
      <c r="R63" s="126"/>
      <c r="S63" s="126"/>
      <c r="T63" s="126"/>
      <c r="U63" s="126"/>
      <c r="V63" s="126"/>
      <c r="W63" s="127"/>
      <c r="X63" s="128"/>
      <c r="Y63" s="128"/>
      <c r="Z63" s="128"/>
      <c r="AA63" s="128"/>
      <c r="AB63" s="128"/>
      <c r="AC63" s="128"/>
      <c r="AD63" s="128"/>
      <c r="AE63" s="128"/>
      <c r="AF63" s="128"/>
      <c r="AG63" s="128"/>
      <c r="AH63" s="128"/>
      <c r="AI63" s="128"/>
      <c r="AJ63" s="129"/>
      <c r="AK63" s="116"/>
      <c r="AL63" s="116"/>
      <c r="AM63" s="116"/>
      <c r="AN63" s="116"/>
      <c r="AO63" s="116"/>
      <c r="AP63" s="116"/>
      <c r="AQ63" s="116"/>
      <c r="AR63" s="117"/>
      <c r="AS63" s="118"/>
      <c r="AT63" s="119"/>
      <c r="AU63" s="120"/>
      <c r="AV63" s="121"/>
      <c r="AW63" s="121"/>
      <c r="AX63" s="121"/>
      <c r="AY63" s="121"/>
      <c r="AZ63" s="121"/>
      <c r="BA63" s="121"/>
      <c r="BB63" s="122"/>
      <c r="BC63" s="123"/>
      <c r="BD63" s="123"/>
      <c r="BE63" s="103"/>
      <c r="BF63" s="104"/>
      <c r="BG63" s="104"/>
      <c r="BH63" s="104"/>
      <c r="BI63" s="104"/>
      <c r="BJ63" s="124"/>
      <c r="BK63" s="178" t="str">
        <f t="shared" si="7"/>
        <v xml:space="preserve"> </v>
      </c>
      <c r="BL63" s="178"/>
      <c r="BM63" s="178"/>
      <c r="BN63" s="178"/>
      <c r="BO63" s="178"/>
      <c r="BP63" s="178"/>
      <c r="BQ63" s="24"/>
      <c r="BR63" s="103"/>
      <c r="BS63" s="104"/>
      <c r="BT63" s="104"/>
      <c r="BU63" s="104"/>
      <c r="BV63" s="104"/>
      <c r="BW63" s="105"/>
      <c r="BY63" s="17">
        <f t="shared" si="8"/>
        <v>0</v>
      </c>
      <c r="BZ63" s="18">
        <f t="shared" si="9"/>
        <v>1</v>
      </c>
      <c r="CA63" s="3">
        <f t="shared" si="10"/>
        <v>1</v>
      </c>
      <c r="CB63" s="43">
        <f t="shared" si="11"/>
        <v>0</v>
      </c>
      <c r="CC63" s="42">
        <f t="shared" si="12"/>
        <v>0</v>
      </c>
      <c r="CD63" s="48">
        <f t="shared" si="13"/>
        <v>0</v>
      </c>
    </row>
    <row r="64" spans="2:82" ht="18.600000000000001" customHeight="1">
      <c r="B64" s="27"/>
      <c r="C64" s="130"/>
      <c r="D64" s="131"/>
      <c r="E64" s="131"/>
      <c r="F64" s="131"/>
      <c r="G64" s="131"/>
      <c r="H64" s="132"/>
      <c r="I64" s="126"/>
      <c r="J64" s="126"/>
      <c r="K64" s="126"/>
      <c r="L64" s="126"/>
      <c r="M64" s="126"/>
      <c r="N64" s="126"/>
      <c r="O64" s="126"/>
      <c r="P64" s="126"/>
      <c r="Q64" s="126"/>
      <c r="R64" s="126"/>
      <c r="S64" s="126"/>
      <c r="T64" s="126"/>
      <c r="U64" s="126"/>
      <c r="V64" s="126"/>
      <c r="W64" s="127"/>
      <c r="X64" s="128"/>
      <c r="Y64" s="128"/>
      <c r="Z64" s="128"/>
      <c r="AA64" s="128"/>
      <c r="AB64" s="128"/>
      <c r="AC64" s="128"/>
      <c r="AD64" s="128"/>
      <c r="AE64" s="128"/>
      <c r="AF64" s="128"/>
      <c r="AG64" s="128"/>
      <c r="AH64" s="128"/>
      <c r="AI64" s="128"/>
      <c r="AJ64" s="129"/>
      <c r="AK64" s="116"/>
      <c r="AL64" s="116"/>
      <c r="AM64" s="116"/>
      <c r="AN64" s="116"/>
      <c r="AO64" s="116"/>
      <c r="AP64" s="116"/>
      <c r="AQ64" s="116"/>
      <c r="AR64" s="117"/>
      <c r="AS64" s="118"/>
      <c r="AT64" s="119"/>
      <c r="AU64" s="120"/>
      <c r="AV64" s="121"/>
      <c r="AW64" s="121"/>
      <c r="AX64" s="121"/>
      <c r="AY64" s="121"/>
      <c r="AZ64" s="121"/>
      <c r="BA64" s="121"/>
      <c r="BB64" s="122"/>
      <c r="BC64" s="123"/>
      <c r="BD64" s="123"/>
      <c r="BE64" s="103"/>
      <c r="BF64" s="104"/>
      <c r="BG64" s="104"/>
      <c r="BH64" s="104"/>
      <c r="BI64" s="104"/>
      <c r="BJ64" s="124"/>
      <c r="BK64" s="178" t="str">
        <f t="shared" si="7"/>
        <v xml:space="preserve"> </v>
      </c>
      <c r="BL64" s="178"/>
      <c r="BM64" s="178"/>
      <c r="BN64" s="178"/>
      <c r="BO64" s="178"/>
      <c r="BP64" s="178"/>
      <c r="BQ64" s="24"/>
      <c r="BR64" s="103"/>
      <c r="BS64" s="104"/>
      <c r="BT64" s="104"/>
      <c r="BU64" s="104"/>
      <c r="BV64" s="104"/>
      <c r="BW64" s="105"/>
      <c r="BY64" s="17">
        <f t="shared" si="8"/>
        <v>0</v>
      </c>
      <c r="BZ64" s="18">
        <f t="shared" si="9"/>
        <v>1</v>
      </c>
      <c r="CA64" s="3">
        <f t="shared" si="10"/>
        <v>1</v>
      </c>
      <c r="CB64" s="43">
        <f t="shared" si="11"/>
        <v>0</v>
      </c>
      <c r="CC64" s="42">
        <f t="shared" si="12"/>
        <v>0</v>
      </c>
      <c r="CD64" s="48">
        <f t="shared" si="13"/>
        <v>0</v>
      </c>
    </row>
    <row r="65" spans="2:82" ht="18.600000000000001" customHeight="1">
      <c r="B65" s="27"/>
      <c r="C65" s="130"/>
      <c r="D65" s="131"/>
      <c r="E65" s="131"/>
      <c r="F65" s="131"/>
      <c r="G65" s="131"/>
      <c r="H65" s="132"/>
      <c r="I65" s="126"/>
      <c r="J65" s="126"/>
      <c r="K65" s="126"/>
      <c r="L65" s="126"/>
      <c r="M65" s="126"/>
      <c r="N65" s="126"/>
      <c r="O65" s="126"/>
      <c r="P65" s="126"/>
      <c r="Q65" s="126"/>
      <c r="R65" s="126"/>
      <c r="S65" s="126"/>
      <c r="T65" s="126"/>
      <c r="U65" s="126"/>
      <c r="V65" s="126"/>
      <c r="W65" s="127"/>
      <c r="X65" s="128"/>
      <c r="Y65" s="128"/>
      <c r="Z65" s="128"/>
      <c r="AA65" s="128"/>
      <c r="AB65" s="128"/>
      <c r="AC65" s="128"/>
      <c r="AD65" s="128"/>
      <c r="AE65" s="128"/>
      <c r="AF65" s="128"/>
      <c r="AG65" s="128"/>
      <c r="AH65" s="128"/>
      <c r="AI65" s="128"/>
      <c r="AJ65" s="129"/>
      <c r="AK65" s="116"/>
      <c r="AL65" s="116"/>
      <c r="AM65" s="116"/>
      <c r="AN65" s="116"/>
      <c r="AO65" s="116"/>
      <c r="AP65" s="116"/>
      <c r="AQ65" s="116"/>
      <c r="AR65" s="117"/>
      <c r="AS65" s="118"/>
      <c r="AT65" s="119"/>
      <c r="AU65" s="120"/>
      <c r="AV65" s="121"/>
      <c r="AW65" s="121"/>
      <c r="AX65" s="121"/>
      <c r="AY65" s="121"/>
      <c r="AZ65" s="121"/>
      <c r="BA65" s="121"/>
      <c r="BB65" s="122"/>
      <c r="BC65" s="123"/>
      <c r="BD65" s="123"/>
      <c r="BE65" s="103"/>
      <c r="BF65" s="104"/>
      <c r="BG65" s="104"/>
      <c r="BH65" s="104"/>
      <c r="BI65" s="104"/>
      <c r="BJ65" s="124"/>
      <c r="BK65" s="178" t="str">
        <f t="shared" si="7"/>
        <v xml:space="preserve"> </v>
      </c>
      <c r="BL65" s="178"/>
      <c r="BM65" s="178"/>
      <c r="BN65" s="178"/>
      <c r="BO65" s="178"/>
      <c r="BP65" s="178"/>
      <c r="BQ65" s="24"/>
      <c r="BR65" s="103"/>
      <c r="BS65" s="104"/>
      <c r="BT65" s="104"/>
      <c r="BU65" s="104"/>
      <c r="BV65" s="104"/>
      <c r="BW65" s="105"/>
      <c r="BY65" s="17">
        <f t="shared" si="8"/>
        <v>0</v>
      </c>
      <c r="BZ65" s="18">
        <f t="shared" si="9"/>
        <v>1</v>
      </c>
      <c r="CA65" s="3">
        <f t="shared" si="10"/>
        <v>1</v>
      </c>
      <c r="CB65" s="43">
        <f t="shared" si="11"/>
        <v>0</v>
      </c>
      <c r="CC65" s="42">
        <f t="shared" si="12"/>
        <v>0</v>
      </c>
      <c r="CD65" s="48">
        <f t="shared" si="13"/>
        <v>0</v>
      </c>
    </row>
    <row r="66" spans="2:82" ht="18.600000000000001" customHeight="1">
      <c r="B66" s="27"/>
      <c r="C66" s="130"/>
      <c r="D66" s="131"/>
      <c r="E66" s="131"/>
      <c r="F66" s="131"/>
      <c r="G66" s="131"/>
      <c r="H66" s="132"/>
      <c r="I66" s="126"/>
      <c r="J66" s="126"/>
      <c r="K66" s="126"/>
      <c r="L66" s="126"/>
      <c r="M66" s="126"/>
      <c r="N66" s="126"/>
      <c r="O66" s="126"/>
      <c r="P66" s="126"/>
      <c r="Q66" s="126"/>
      <c r="R66" s="126"/>
      <c r="S66" s="126"/>
      <c r="T66" s="126"/>
      <c r="U66" s="126"/>
      <c r="V66" s="126"/>
      <c r="W66" s="127"/>
      <c r="X66" s="128"/>
      <c r="Y66" s="128"/>
      <c r="Z66" s="128"/>
      <c r="AA66" s="128"/>
      <c r="AB66" s="128"/>
      <c r="AC66" s="128"/>
      <c r="AD66" s="128"/>
      <c r="AE66" s="128"/>
      <c r="AF66" s="128"/>
      <c r="AG66" s="128"/>
      <c r="AH66" s="128"/>
      <c r="AI66" s="128"/>
      <c r="AJ66" s="129"/>
      <c r="AK66" s="116"/>
      <c r="AL66" s="116"/>
      <c r="AM66" s="116"/>
      <c r="AN66" s="116"/>
      <c r="AO66" s="116"/>
      <c r="AP66" s="116"/>
      <c r="AQ66" s="116"/>
      <c r="AR66" s="117"/>
      <c r="AS66" s="118"/>
      <c r="AT66" s="119"/>
      <c r="AU66" s="120"/>
      <c r="AV66" s="121"/>
      <c r="AW66" s="121"/>
      <c r="AX66" s="121"/>
      <c r="AY66" s="121"/>
      <c r="AZ66" s="121"/>
      <c r="BA66" s="121"/>
      <c r="BB66" s="122"/>
      <c r="BC66" s="123"/>
      <c r="BD66" s="123"/>
      <c r="BE66" s="103"/>
      <c r="BF66" s="104"/>
      <c r="BG66" s="104"/>
      <c r="BH66" s="104"/>
      <c r="BI66" s="104"/>
      <c r="BJ66" s="124"/>
      <c r="BK66" s="178" t="str">
        <f t="shared" si="7"/>
        <v xml:space="preserve"> </v>
      </c>
      <c r="BL66" s="178"/>
      <c r="BM66" s="178"/>
      <c r="BN66" s="178"/>
      <c r="BO66" s="178"/>
      <c r="BP66" s="178"/>
      <c r="BQ66" s="24"/>
      <c r="BR66" s="103"/>
      <c r="BS66" s="104"/>
      <c r="BT66" s="104"/>
      <c r="BU66" s="104"/>
      <c r="BV66" s="104"/>
      <c r="BW66" s="105"/>
      <c r="BY66" s="17">
        <f t="shared" si="8"/>
        <v>0</v>
      </c>
      <c r="BZ66" s="18">
        <f t="shared" si="9"/>
        <v>1</v>
      </c>
      <c r="CA66" s="3">
        <f t="shared" si="10"/>
        <v>1</v>
      </c>
      <c r="CB66" s="43">
        <f t="shared" si="11"/>
        <v>0</v>
      </c>
      <c r="CC66" s="42">
        <f t="shared" si="12"/>
        <v>0</v>
      </c>
      <c r="CD66" s="48">
        <f t="shared" si="13"/>
        <v>0</v>
      </c>
    </row>
    <row r="67" spans="2:82" ht="18.600000000000001" customHeight="1" thickBot="1">
      <c r="B67" s="28"/>
      <c r="C67" s="382"/>
      <c r="D67" s="383"/>
      <c r="E67" s="383"/>
      <c r="F67" s="383"/>
      <c r="G67" s="383"/>
      <c r="H67" s="384"/>
      <c r="I67" s="385"/>
      <c r="J67" s="385"/>
      <c r="K67" s="385"/>
      <c r="L67" s="385"/>
      <c r="M67" s="385"/>
      <c r="N67" s="385"/>
      <c r="O67" s="385"/>
      <c r="P67" s="385"/>
      <c r="Q67" s="385"/>
      <c r="R67" s="385"/>
      <c r="S67" s="385"/>
      <c r="T67" s="385"/>
      <c r="U67" s="385"/>
      <c r="V67" s="385"/>
      <c r="W67" s="386"/>
      <c r="X67" s="387"/>
      <c r="Y67" s="387"/>
      <c r="Z67" s="387"/>
      <c r="AA67" s="387"/>
      <c r="AB67" s="387"/>
      <c r="AC67" s="387"/>
      <c r="AD67" s="387"/>
      <c r="AE67" s="387"/>
      <c r="AF67" s="387"/>
      <c r="AG67" s="387"/>
      <c r="AH67" s="387"/>
      <c r="AI67" s="387"/>
      <c r="AJ67" s="388"/>
      <c r="AK67" s="106"/>
      <c r="AL67" s="106"/>
      <c r="AM67" s="106"/>
      <c r="AN67" s="106"/>
      <c r="AO67" s="106"/>
      <c r="AP67" s="106"/>
      <c r="AQ67" s="106"/>
      <c r="AR67" s="107"/>
      <c r="AS67" s="108"/>
      <c r="AT67" s="109"/>
      <c r="AU67" s="110"/>
      <c r="AV67" s="111"/>
      <c r="AW67" s="111"/>
      <c r="AX67" s="111"/>
      <c r="AY67" s="111"/>
      <c r="AZ67" s="111"/>
      <c r="BA67" s="111"/>
      <c r="BB67" s="112"/>
      <c r="BC67" s="113"/>
      <c r="BD67" s="113"/>
      <c r="BE67" s="98"/>
      <c r="BF67" s="99"/>
      <c r="BG67" s="99"/>
      <c r="BH67" s="99"/>
      <c r="BI67" s="99"/>
      <c r="BJ67" s="114"/>
      <c r="BK67" s="390" t="str">
        <f t="shared" si="7"/>
        <v xml:space="preserve"> </v>
      </c>
      <c r="BL67" s="390"/>
      <c r="BM67" s="390"/>
      <c r="BN67" s="390"/>
      <c r="BO67" s="390"/>
      <c r="BP67" s="390"/>
      <c r="BQ67" s="75"/>
      <c r="BR67" s="98"/>
      <c r="BS67" s="99"/>
      <c r="BT67" s="99"/>
      <c r="BU67" s="99"/>
      <c r="BV67" s="99"/>
      <c r="BW67" s="100"/>
      <c r="BY67" s="17">
        <f t="shared" si="8"/>
        <v>0</v>
      </c>
      <c r="BZ67" s="18">
        <f t="shared" si="9"/>
        <v>1</v>
      </c>
      <c r="CA67" s="3">
        <f t="shared" si="10"/>
        <v>1</v>
      </c>
      <c r="CB67" s="43">
        <f t="shared" si="11"/>
        <v>0</v>
      </c>
      <c r="CC67" s="42">
        <f t="shared" si="12"/>
        <v>0</v>
      </c>
      <c r="CD67" s="48">
        <f t="shared" si="13"/>
        <v>0</v>
      </c>
    </row>
    <row r="68" spans="2:82" ht="15" customHeight="1" thickTop="1">
      <c r="BK68" s="149" t="s">
        <v>23</v>
      </c>
      <c r="BL68" s="149"/>
      <c r="BM68" s="149"/>
      <c r="BN68" s="149"/>
      <c r="BO68" s="149"/>
      <c r="BP68" s="149"/>
      <c r="BQ68" s="149"/>
      <c r="BR68" s="150" t="str">
        <f ca="1">BX18</f>
        <v>0001-46864</v>
      </c>
      <c r="BS68" s="150"/>
      <c r="BT68" s="150"/>
      <c r="BU68" s="150"/>
      <c r="BV68" s="150"/>
      <c r="BW68" s="150"/>
    </row>
    <row r="69" spans="2:82">
      <c r="BY69" s="29">
        <f>COUNT(BB20:BD67)</f>
        <v>0</v>
      </c>
      <c r="BZ69" s="30" t="e">
        <f>LARGE(BB20:BD67,BY69)</f>
        <v>#NUM!</v>
      </c>
      <c r="CA69" s="31">
        <f>SUM(BY20:BY67)</f>
        <v>0</v>
      </c>
      <c r="CB69" s="3" t="s">
        <v>26</v>
      </c>
    </row>
    <row r="71" spans="2:82">
      <c r="BY71" s="101">
        <f>SUM(BK20:BQ67)</f>
        <v>0</v>
      </c>
      <c r="BZ71" s="102"/>
      <c r="CA71" s="3" t="s">
        <v>40</v>
      </c>
    </row>
  </sheetData>
  <sheetProtection algorithmName="SHA-512" hashValue="hKTk8TEbaYdTPJ1TsMhmCNZ/YgyDv0g3y321JEQKhzUgdfBUI9WSC/vkLikurCpO1mhygJ362fZNxV2S8Eu6YA==" saltValue="0/A4YPALYWeFANOPjSyy2w==" spinCount="100000" sheet="1" selectLockedCells="1"/>
  <mergeCells count="537">
    <mergeCell ref="B4:M4"/>
    <mergeCell ref="AZ4:BD4"/>
    <mergeCell ref="AZ2:BF2"/>
    <mergeCell ref="N4:V4"/>
    <mergeCell ref="AZ6:BD6"/>
    <mergeCell ref="BE4:BW4"/>
    <mergeCell ref="AK7:AP7"/>
    <mergeCell ref="AE7:AJ7"/>
    <mergeCell ref="BU7:BW8"/>
    <mergeCell ref="Z1:AV2"/>
    <mergeCell ref="I7:V7"/>
    <mergeCell ref="B7:H7"/>
    <mergeCell ref="B8:H10"/>
    <mergeCell ref="AZ5:BW5"/>
    <mergeCell ref="BE6:BW6"/>
    <mergeCell ref="AQ7:AV7"/>
    <mergeCell ref="Z7:AD7"/>
    <mergeCell ref="BG2:BW2"/>
    <mergeCell ref="AZ3:BW3"/>
    <mergeCell ref="AZ10:BG11"/>
    <mergeCell ref="BO10:BW11"/>
    <mergeCell ref="AP10:AV11"/>
    <mergeCell ref="AG10:AO11"/>
    <mergeCell ref="AZ7:BT8"/>
    <mergeCell ref="BK35:BQ35"/>
    <mergeCell ref="Z9:AV9"/>
    <mergeCell ref="B13:V14"/>
    <mergeCell ref="BH10:BN11"/>
    <mergeCell ref="B5:M5"/>
    <mergeCell ref="I8:O8"/>
    <mergeCell ref="P8:V8"/>
    <mergeCell ref="N5:V5"/>
    <mergeCell ref="B11:V11"/>
    <mergeCell ref="AK19:AQ19"/>
    <mergeCell ref="AR19:AT19"/>
    <mergeCell ref="AU19:BA19"/>
    <mergeCell ref="BB19:BD19"/>
    <mergeCell ref="BE19:BJ19"/>
    <mergeCell ref="BK19:BQ19"/>
    <mergeCell ref="I9:O10"/>
    <mergeCell ref="P9:V10"/>
    <mergeCell ref="B18:H18"/>
    <mergeCell ref="B15:V15"/>
    <mergeCell ref="AP12:AV12"/>
    <mergeCell ref="AP15:AV15"/>
    <mergeCell ref="AP16:AV16"/>
    <mergeCell ref="Z10:AF11"/>
    <mergeCell ref="Z12:AF12"/>
    <mergeCell ref="Z15:AF15"/>
    <mergeCell ref="Z16:AF16"/>
    <mergeCell ref="AG15:AO15"/>
    <mergeCell ref="AG16:AO16"/>
    <mergeCell ref="AZ12:BG13"/>
    <mergeCell ref="Z13:AF14"/>
    <mergeCell ref="BB23:BD23"/>
    <mergeCell ref="BE23:BJ23"/>
    <mergeCell ref="BE21:BJ21"/>
    <mergeCell ref="AK22:AQ22"/>
    <mergeCell ref="AR22:AT22"/>
    <mergeCell ref="AU22:BA22"/>
    <mergeCell ref="BB22:BD22"/>
    <mergeCell ref="BE22:BJ22"/>
    <mergeCell ref="AK21:AQ21"/>
    <mergeCell ref="AR21:AT21"/>
    <mergeCell ref="AU21:BA21"/>
    <mergeCell ref="BB21:BD21"/>
    <mergeCell ref="AK23:AQ23"/>
    <mergeCell ref="AR23:AT23"/>
    <mergeCell ref="AU23:BA23"/>
    <mergeCell ref="AZ16:BW16"/>
    <mergeCell ref="BB20:BD20"/>
    <mergeCell ref="BR19:BW19"/>
    <mergeCell ref="AK30:AQ30"/>
    <mergeCell ref="AR30:AT30"/>
    <mergeCell ref="AU30:BA30"/>
    <mergeCell ref="BB30:BD30"/>
    <mergeCell ref="BE30:BJ30"/>
    <mergeCell ref="AK29:AQ29"/>
    <mergeCell ref="AR29:AT29"/>
    <mergeCell ref="AU29:BA29"/>
    <mergeCell ref="BB29:BD29"/>
    <mergeCell ref="AW36:BG36"/>
    <mergeCell ref="J36:AV36"/>
    <mergeCell ref="AK34:AQ34"/>
    <mergeCell ref="AR34:AT34"/>
    <mergeCell ref="AU34:BA34"/>
    <mergeCell ref="BB34:BD34"/>
    <mergeCell ref="BE34:BJ34"/>
    <mergeCell ref="AK31:AQ31"/>
    <mergeCell ref="AR31:AT31"/>
    <mergeCell ref="AU31:BA31"/>
    <mergeCell ref="BB31:BD31"/>
    <mergeCell ref="BE31:BJ31"/>
    <mergeCell ref="BB32:BD32"/>
    <mergeCell ref="BE32:BJ32"/>
    <mergeCell ref="AK33:AQ33"/>
    <mergeCell ref="AR33:AT33"/>
    <mergeCell ref="AU33:BA33"/>
    <mergeCell ref="BB33:BD33"/>
    <mergeCell ref="AK32:AQ32"/>
    <mergeCell ref="AR32:AT32"/>
    <mergeCell ref="AU32:BA32"/>
    <mergeCell ref="BE33:BJ33"/>
    <mergeCell ref="X33:AJ33"/>
    <mergeCell ref="X34:AJ34"/>
    <mergeCell ref="AU37:BA37"/>
    <mergeCell ref="BB37:BD37"/>
    <mergeCell ref="BE37:BJ37"/>
    <mergeCell ref="I40:W40"/>
    <mergeCell ref="X40:AJ40"/>
    <mergeCell ref="I41:W41"/>
    <mergeCell ref="X41:AJ41"/>
    <mergeCell ref="I37:W37"/>
    <mergeCell ref="X37:AJ37"/>
    <mergeCell ref="I38:W38"/>
    <mergeCell ref="X38:AJ38"/>
    <mergeCell ref="AK38:AQ38"/>
    <mergeCell ref="AR38:AT38"/>
    <mergeCell ref="AU38:BA38"/>
    <mergeCell ref="BB38:BD38"/>
    <mergeCell ref="BE38:BJ38"/>
    <mergeCell ref="I42:W42"/>
    <mergeCell ref="BB39:BD39"/>
    <mergeCell ref="BE39:BJ39"/>
    <mergeCell ref="AK40:AQ40"/>
    <mergeCell ref="AR40:AT40"/>
    <mergeCell ref="AU40:BA40"/>
    <mergeCell ref="BB40:BD40"/>
    <mergeCell ref="AK39:AQ39"/>
    <mergeCell ref="AR39:AT39"/>
    <mergeCell ref="AU39:BA39"/>
    <mergeCell ref="I39:W39"/>
    <mergeCell ref="X39:AJ39"/>
    <mergeCell ref="BE42:BJ42"/>
    <mergeCell ref="BE40:BJ40"/>
    <mergeCell ref="AK41:AQ41"/>
    <mergeCell ref="AR41:AT41"/>
    <mergeCell ref="AU41:BA41"/>
    <mergeCell ref="BB41:BD41"/>
    <mergeCell ref="BE41:BJ41"/>
    <mergeCell ref="X42:AJ42"/>
    <mergeCell ref="BE47:BJ47"/>
    <mergeCell ref="BB43:BD43"/>
    <mergeCell ref="BE43:BJ43"/>
    <mergeCell ref="AK43:AQ43"/>
    <mergeCell ref="AR43:AT43"/>
    <mergeCell ref="AU43:BA43"/>
    <mergeCell ref="AK42:AQ42"/>
    <mergeCell ref="AR42:AT42"/>
    <mergeCell ref="AU42:BA42"/>
    <mergeCell ref="BB42:BD42"/>
    <mergeCell ref="AK46:AQ46"/>
    <mergeCell ref="AR46:AT46"/>
    <mergeCell ref="AU46:BA46"/>
    <mergeCell ref="BB46:BD46"/>
    <mergeCell ref="BE46:BJ46"/>
    <mergeCell ref="BE44:BJ44"/>
    <mergeCell ref="AK45:AQ45"/>
    <mergeCell ref="AR45:AT45"/>
    <mergeCell ref="AU45:BA45"/>
    <mergeCell ref="BB45:BD45"/>
    <mergeCell ref="BE45:BJ45"/>
    <mergeCell ref="AK44:AQ44"/>
    <mergeCell ref="AR44:AT44"/>
    <mergeCell ref="AU44:BA44"/>
    <mergeCell ref="BB44:BD44"/>
    <mergeCell ref="AK47:AQ47"/>
    <mergeCell ref="AR47:AT47"/>
    <mergeCell ref="AU47:BA47"/>
    <mergeCell ref="I54:W54"/>
    <mergeCell ref="X54:AJ54"/>
    <mergeCell ref="I48:W48"/>
    <mergeCell ref="X48:AJ48"/>
    <mergeCell ref="I49:W49"/>
    <mergeCell ref="X49:AJ49"/>
    <mergeCell ref="I50:W50"/>
    <mergeCell ref="AK54:AQ54"/>
    <mergeCell ref="AR54:AT54"/>
    <mergeCell ref="AU54:BA54"/>
    <mergeCell ref="I51:W51"/>
    <mergeCell ref="X51:AJ51"/>
    <mergeCell ref="I52:W52"/>
    <mergeCell ref="X52:AJ52"/>
    <mergeCell ref="I53:W53"/>
    <mergeCell ref="X53:AJ53"/>
    <mergeCell ref="I47:W47"/>
    <mergeCell ref="X47:AJ47"/>
    <mergeCell ref="BB47:BD47"/>
    <mergeCell ref="BE50:BJ50"/>
    <mergeCell ref="BE48:BJ48"/>
    <mergeCell ref="AK49:AQ49"/>
    <mergeCell ref="AR49:AT49"/>
    <mergeCell ref="AU49:BA49"/>
    <mergeCell ref="BB49:BD49"/>
    <mergeCell ref="BE49:BJ49"/>
    <mergeCell ref="BB51:BD51"/>
    <mergeCell ref="BE51:BJ51"/>
    <mergeCell ref="AK51:AQ51"/>
    <mergeCell ref="AR51:AT51"/>
    <mergeCell ref="AU51:BA51"/>
    <mergeCell ref="AK50:AQ50"/>
    <mergeCell ref="AR50:AT50"/>
    <mergeCell ref="AU50:BA50"/>
    <mergeCell ref="BB50:BD50"/>
    <mergeCell ref="AK48:AQ48"/>
    <mergeCell ref="AR48:AT48"/>
    <mergeCell ref="AU48:BA48"/>
    <mergeCell ref="BB48:BD48"/>
    <mergeCell ref="BE54:BJ54"/>
    <mergeCell ref="BE52:BJ52"/>
    <mergeCell ref="AK53:AQ53"/>
    <mergeCell ref="AR53:AT53"/>
    <mergeCell ref="AU53:BA53"/>
    <mergeCell ref="BB53:BD53"/>
    <mergeCell ref="BE53:BJ53"/>
    <mergeCell ref="AK52:AQ52"/>
    <mergeCell ref="AR52:AT52"/>
    <mergeCell ref="AU52:BA52"/>
    <mergeCell ref="BB52:BD52"/>
    <mergeCell ref="BB54:BD54"/>
    <mergeCell ref="BB55:BD55"/>
    <mergeCell ref="BE55:BJ55"/>
    <mergeCell ref="AK56:AQ56"/>
    <mergeCell ref="AR56:AT56"/>
    <mergeCell ref="AU56:BA56"/>
    <mergeCell ref="BB56:BD56"/>
    <mergeCell ref="AK55:AQ55"/>
    <mergeCell ref="AR55:AT55"/>
    <mergeCell ref="AU55:BA55"/>
    <mergeCell ref="AK58:AQ58"/>
    <mergeCell ref="AR58:AT58"/>
    <mergeCell ref="AU58:BA58"/>
    <mergeCell ref="BB58:BD58"/>
    <mergeCell ref="BE58:BJ58"/>
    <mergeCell ref="BE56:BJ56"/>
    <mergeCell ref="AK57:AQ57"/>
    <mergeCell ref="AR57:AT57"/>
    <mergeCell ref="AU57:BA57"/>
    <mergeCell ref="BB57:BD57"/>
    <mergeCell ref="BE57:BJ57"/>
    <mergeCell ref="BE62:BJ62"/>
    <mergeCell ref="BE60:BJ60"/>
    <mergeCell ref="AK61:AQ61"/>
    <mergeCell ref="AR61:AT61"/>
    <mergeCell ref="AU61:BA61"/>
    <mergeCell ref="BB61:BD61"/>
    <mergeCell ref="BE61:BJ61"/>
    <mergeCell ref="BB59:BD59"/>
    <mergeCell ref="BE59:BJ59"/>
    <mergeCell ref="AK60:AQ60"/>
    <mergeCell ref="AR60:AT60"/>
    <mergeCell ref="AU60:BA60"/>
    <mergeCell ref="BB60:BD60"/>
    <mergeCell ref="AK59:AQ59"/>
    <mergeCell ref="AR59:AT59"/>
    <mergeCell ref="AU59:BA59"/>
    <mergeCell ref="AK64:AQ64"/>
    <mergeCell ref="AR64:AT64"/>
    <mergeCell ref="AU64:BA64"/>
    <mergeCell ref="BB64:BD64"/>
    <mergeCell ref="AK63:AQ63"/>
    <mergeCell ref="AR63:AT63"/>
    <mergeCell ref="AU63:BA63"/>
    <mergeCell ref="AK62:AQ62"/>
    <mergeCell ref="AR62:AT62"/>
    <mergeCell ref="AU62:BA62"/>
    <mergeCell ref="BB62:BD62"/>
    <mergeCell ref="BB67:BD67"/>
    <mergeCell ref="BE67:BJ67"/>
    <mergeCell ref="B2:V3"/>
    <mergeCell ref="B12:V12"/>
    <mergeCell ref="B16:V16"/>
    <mergeCell ref="B17:V17"/>
    <mergeCell ref="AK67:AQ67"/>
    <mergeCell ref="AR67:AT67"/>
    <mergeCell ref="AU67:BA67"/>
    <mergeCell ref="AK66:AQ66"/>
    <mergeCell ref="AR66:AT66"/>
    <mergeCell ref="AU66:BA66"/>
    <mergeCell ref="BB66:BD66"/>
    <mergeCell ref="BE66:BJ66"/>
    <mergeCell ref="BE64:BJ64"/>
    <mergeCell ref="AK65:AQ65"/>
    <mergeCell ref="AR65:AT65"/>
    <mergeCell ref="Z4:AV4"/>
    <mergeCell ref="Z5:AV5"/>
    <mergeCell ref="AU65:BA65"/>
    <mergeCell ref="BB65:BD65"/>
    <mergeCell ref="BE65:BJ65"/>
    <mergeCell ref="BB63:BD63"/>
    <mergeCell ref="BE63:BJ63"/>
    <mergeCell ref="BK48:BP48"/>
    <mergeCell ref="BK49:BP49"/>
    <mergeCell ref="BK50:BP50"/>
    <mergeCell ref="BK51:BP51"/>
    <mergeCell ref="BK40:BP40"/>
    <mergeCell ref="BK41:BP41"/>
    <mergeCell ref="BK42:BP42"/>
    <mergeCell ref="BK68:BQ68"/>
    <mergeCell ref="BK66:BP66"/>
    <mergeCell ref="BK67:BP67"/>
    <mergeCell ref="BK58:BP58"/>
    <mergeCell ref="BK59:BP59"/>
    <mergeCell ref="BK60:BP60"/>
    <mergeCell ref="BK61:BP61"/>
    <mergeCell ref="BK62:BP62"/>
    <mergeCell ref="BK63:BP63"/>
    <mergeCell ref="BK52:BP52"/>
    <mergeCell ref="BK53:BP53"/>
    <mergeCell ref="BK54:BP54"/>
    <mergeCell ref="BK55:BP55"/>
    <mergeCell ref="BK56:BP56"/>
    <mergeCell ref="BK57:BP57"/>
    <mergeCell ref="BK46:BP46"/>
    <mergeCell ref="BR26:BW26"/>
    <mergeCell ref="BR64:BW64"/>
    <mergeCell ref="BR65:BW65"/>
    <mergeCell ref="BR66:BW66"/>
    <mergeCell ref="BR67:BW67"/>
    <mergeCell ref="BR23:BW23"/>
    <mergeCell ref="BR57:BW57"/>
    <mergeCell ref="BR58:BW58"/>
    <mergeCell ref="BR59:BW59"/>
    <mergeCell ref="BR60:BW60"/>
    <mergeCell ref="BR61:BW61"/>
    <mergeCell ref="BR62:BW62"/>
    <mergeCell ref="BR51:BW51"/>
    <mergeCell ref="BR52:BW52"/>
    <mergeCell ref="BR53:BW53"/>
    <mergeCell ref="BR54:BW54"/>
    <mergeCell ref="BR55:BW55"/>
    <mergeCell ref="BR56:BW56"/>
    <mergeCell ref="BR45:BW45"/>
    <mergeCell ref="BR46:BW46"/>
    <mergeCell ref="BR47:BW47"/>
    <mergeCell ref="BR48:BW48"/>
    <mergeCell ref="BR24:BW24"/>
    <mergeCell ref="BR25:BW25"/>
    <mergeCell ref="BR63:BW63"/>
    <mergeCell ref="BR50:BW50"/>
    <mergeCell ref="BR39:BW39"/>
    <mergeCell ref="BR40:BW40"/>
    <mergeCell ref="BR41:BW41"/>
    <mergeCell ref="BR42:BW42"/>
    <mergeCell ref="BR43:BW43"/>
    <mergeCell ref="BR44:BW44"/>
    <mergeCell ref="BR30:BW30"/>
    <mergeCell ref="BR31:BW31"/>
    <mergeCell ref="BR32:BW32"/>
    <mergeCell ref="BR33:BW33"/>
    <mergeCell ref="BR34:BW34"/>
    <mergeCell ref="BR38:BW38"/>
    <mergeCell ref="BR37:BW37"/>
    <mergeCell ref="BR49:BW49"/>
    <mergeCell ref="BR35:BW35"/>
    <mergeCell ref="BK26:BP26"/>
    <mergeCell ref="BK47:BP47"/>
    <mergeCell ref="AG13:AO14"/>
    <mergeCell ref="AP13:AV14"/>
    <mergeCell ref="AG12:AO12"/>
    <mergeCell ref="BK27:BP27"/>
    <mergeCell ref="BK28:BP28"/>
    <mergeCell ref="BK29:BP29"/>
    <mergeCell ref="AK20:AQ20"/>
    <mergeCell ref="AR20:AT20"/>
    <mergeCell ref="AU20:BA20"/>
    <mergeCell ref="BE29:BJ29"/>
    <mergeCell ref="BO12:BW13"/>
    <mergeCell ref="BH12:BN13"/>
    <mergeCell ref="X19:AJ19"/>
    <mergeCell ref="X23:AJ23"/>
    <mergeCell ref="BE26:BJ26"/>
    <mergeCell ref="AK27:AQ27"/>
    <mergeCell ref="AR27:AT27"/>
    <mergeCell ref="AU27:BA27"/>
    <mergeCell ref="BB24:BD24"/>
    <mergeCell ref="BE24:BJ24"/>
    <mergeCell ref="BR22:BW22"/>
    <mergeCell ref="BR21:BW21"/>
    <mergeCell ref="BR20:BW20"/>
    <mergeCell ref="BK20:BP20"/>
    <mergeCell ref="BK21:BP21"/>
    <mergeCell ref="BK22:BP22"/>
    <mergeCell ref="AK24:AQ24"/>
    <mergeCell ref="AR24:AT24"/>
    <mergeCell ref="AU24:BA24"/>
    <mergeCell ref="BE20:BJ20"/>
    <mergeCell ref="BB28:BD28"/>
    <mergeCell ref="BE28:BJ28"/>
    <mergeCell ref="AK28:AQ28"/>
    <mergeCell ref="AR28:AT28"/>
    <mergeCell ref="AU28:BA28"/>
    <mergeCell ref="BB27:BD27"/>
    <mergeCell ref="BE27:BJ27"/>
    <mergeCell ref="BE25:BJ25"/>
    <mergeCell ref="AK26:AQ26"/>
    <mergeCell ref="AR26:AT26"/>
    <mergeCell ref="BB26:BD26"/>
    <mergeCell ref="AU26:BA26"/>
    <mergeCell ref="AK25:AQ25"/>
    <mergeCell ref="AR25:AT25"/>
    <mergeCell ref="AU25:BA25"/>
    <mergeCell ref="BB25:BD25"/>
    <mergeCell ref="BY71:BZ71"/>
    <mergeCell ref="BK30:BP30"/>
    <mergeCell ref="BK23:BP23"/>
    <mergeCell ref="BK24:BP24"/>
    <mergeCell ref="B36:H36"/>
    <mergeCell ref="AK37:AQ37"/>
    <mergeCell ref="AR37:AT37"/>
    <mergeCell ref="BK64:BP64"/>
    <mergeCell ref="BK65:BP65"/>
    <mergeCell ref="BK43:BP43"/>
    <mergeCell ref="BK44:BP44"/>
    <mergeCell ref="BK45:BP45"/>
    <mergeCell ref="BK31:BP31"/>
    <mergeCell ref="BK32:BP32"/>
    <mergeCell ref="BK33:BP33"/>
    <mergeCell ref="BK34:BP34"/>
    <mergeCell ref="BK38:BP38"/>
    <mergeCell ref="BK39:BP39"/>
    <mergeCell ref="BK37:BQ37"/>
    <mergeCell ref="BR27:BW27"/>
    <mergeCell ref="BR28:BW28"/>
    <mergeCell ref="BR29:BW29"/>
    <mergeCell ref="BK25:BP25"/>
    <mergeCell ref="BR68:BW68"/>
    <mergeCell ref="C54:H54"/>
    <mergeCell ref="C37:H37"/>
    <mergeCell ref="C38:H38"/>
    <mergeCell ref="C39:H39"/>
    <mergeCell ref="C40:H40"/>
    <mergeCell ref="C41:H41"/>
    <mergeCell ref="C42:H42"/>
    <mergeCell ref="C43:H43"/>
    <mergeCell ref="C51:H51"/>
    <mergeCell ref="C52:H52"/>
    <mergeCell ref="C53:H53"/>
    <mergeCell ref="X32:AJ32"/>
    <mergeCell ref="X20:AJ20"/>
    <mergeCell ref="X21:AJ21"/>
    <mergeCell ref="X22:AJ22"/>
    <mergeCell ref="I28:W28"/>
    <mergeCell ref="I29:W29"/>
    <mergeCell ref="I30:W30"/>
    <mergeCell ref="I31:W31"/>
    <mergeCell ref="I32:W32"/>
    <mergeCell ref="X24:AJ24"/>
    <mergeCell ref="X25:AJ25"/>
    <mergeCell ref="X26:AJ26"/>
    <mergeCell ref="X27:AJ27"/>
    <mergeCell ref="X28:AJ28"/>
    <mergeCell ref="X29:AJ29"/>
    <mergeCell ref="X30:AJ30"/>
    <mergeCell ref="X31:AJ31"/>
    <mergeCell ref="I25:W25"/>
    <mergeCell ref="I26:W26"/>
    <mergeCell ref="I27:W27"/>
    <mergeCell ref="I33:W33"/>
    <mergeCell ref="I34:W34"/>
    <mergeCell ref="C19:H19"/>
    <mergeCell ref="C20:H20"/>
    <mergeCell ref="C21:H21"/>
    <mergeCell ref="C22:H22"/>
    <mergeCell ref="C23:H23"/>
    <mergeCell ref="C24:H24"/>
    <mergeCell ref="C25:H25"/>
    <mergeCell ref="C26:H26"/>
    <mergeCell ref="C27:H27"/>
    <mergeCell ref="C28:H28"/>
    <mergeCell ref="C29:H29"/>
    <mergeCell ref="C30:H30"/>
    <mergeCell ref="C31:H31"/>
    <mergeCell ref="C32:H32"/>
    <mergeCell ref="C33:H33"/>
    <mergeCell ref="C34:H34"/>
    <mergeCell ref="I19:W19"/>
    <mergeCell ref="I20:W20"/>
    <mergeCell ref="I21:W21"/>
    <mergeCell ref="I22:W22"/>
    <mergeCell ref="I23:W23"/>
    <mergeCell ref="I24:W24"/>
    <mergeCell ref="I43:W43"/>
    <mergeCell ref="X43:AJ43"/>
    <mergeCell ref="C44:H44"/>
    <mergeCell ref="I44:W44"/>
    <mergeCell ref="X44:AJ44"/>
    <mergeCell ref="C45:H45"/>
    <mergeCell ref="I45:W45"/>
    <mergeCell ref="X45:AJ45"/>
    <mergeCell ref="X50:AJ50"/>
    <mergeCell ref="C46:H46"/>
    <mergeCell ref="C47:H47"/>
    <mergeCell ref="C48:H48"/>
    <mergeCell ref="C49:H49"/>
    <mergeCell ref="C50:H50"/>
    <mergeCell ref="I46:W46"/>
    <mergeCell ref="X46:AJ46"/>
    <mergeCell ref="C55:H55"/>
    <mergeCell ref="I55:W55"/>
    <mergeCell ref="X55:AJ55"/>
    <mergeCell ref="C56:H56"/>
    <mergeCell ref="I56:W56"/>
    <mergeCell ref="X56:AJ56"/>
    <mergeCell ref="C57:H57"/>
    <mergeCell ref="I57:W57"/>
    <mergeCell ref="X57:AJ57"/>
    <mergeCell ref="C58:H58"/>
    <mergeCell ref="I58:W58"/>
    <mergeCell ref="X58:AJ58"/>
    <mergeCell ref="C59:H59"/>
    <mergeCell ref="I59:W59"/>
    <mergeCell ref="X59:AJ59"/>
    <mergeCell ref="C60:H60"/>
    <mergeCell ref="I60:W60"/>
    <mergeCell ref="X60:AJ60"/>
    <mergeCell ref="C61:H61"/>
    <mergeCell ref="I61:W61"/>
    <mergeCell ref="X61:AJ61"/>
    <mergeCell ref="C62:H62"/>
    <mergeCell ref="I62:W62"/>
    <mergeCell ref="X62:AJ62"/>
    <mergeCell ref="C63:H63"/>
    <mergeCell ref="I63:W63"/>
    <mergeCell ref="X63:AJ63"/>
    <mergeCell ref="C67:H67"/>
    <mergeCell ref="I67:W67"/>
    <mergeCell ref="X67:AJ67"/>
    <mergeCell ref="C64:H64"/>
    <mergeCell ref="I64:W64"/>
    <mergeCell ref="X64:AJ64"/>
    <mergeCell ref="C65:H65"/>
    <mergeCell ref="I65:W65"/>
    <mergeCell ref="X65:AJ65"/>
    <mergeCell ref="C66:H66"/>
    <mergeCell ref="I66:W66"/>
    <mergeCell ref="X66:AJ66"/>
  </mergeCells>
  <phoneticPr fontId="3"/>
  <conditionalFormatting sqref="AK20:AQ35 AK38:AQ67">
    <cfRule type="expression" dxfId="9" priority="6">
      <formula>$BZ$18=TRUE</formula>
    </cfRule>
  </conditionalFormatting>
  <conditionalFormatting sqref="AK37:AQ37">
    <cfRule type="expression" dxfId="8" priority="4">
      <formula>$BZ$18=TRUE</formula>
    </cfRule>
  </conditionalFormatting>
  <conditionalFormatting sqref="AP16:AV16">
    <cfRule type="expression" dxfId="7" priority="1">
      <formula>$AP$16="登録番号確認"</formula>
    </cfRule>
  </conditionalFormatting>
  <conditionalFormatting sqref="AU20:BA34 AU35:BJ35 AU38:BA67">
    <cfRule type="expression" dxfId="6" priority="5">
      <formula>$CA$18=TRUE</formula>
    </cfRule>
  </conditionalFormatting>
  <conditionalFormatting sqref="AU37:BA37">
    <cfRule type="expression" dxfId="5" priority="3">
      <formula>$CA$18=TRUE</formula>
    </cfRule>
  </conditionalFormatting>
  <conditionalFormatting sqref="BH12:BN13">
    <cfRule type="expression" dxfId="4" priority="2">
      <formula>$BH$12="確認"</formula>
    </cfRule>
  </conditionalFormatting>
  <dataValidations count="19">
    <dataValidation imeMode="on" allowBlank="1" showInputMessage="1" showErrorMessage="1" sqref="AU65324 AU130860 AU196396 AU261932 AU327468 AU393004 AU458540 AU524076 AU589612 AU655148 AU720684 AU786220 AU851756 AU917292 AU982828 AT65330:AT65332 AT130866:AT130868 AT196402:AT196404 AT261938:AT261940 AT327474:AT327476 AT393010:AT393012 AT458546:AT458548 AT524082:AT524084 AT589618:AT589620 AT655154:AT655156 AT720690:AT720692 AT786226:AT786228 AT851762:AT851764 AT917298:AT917300 AT982834:AT982836 AT65334:AT65336 AT130870:AT130872 AT196406:AT196408 AT261942:AT261944 AT327478:AT327480 AT393014:AT393016 AT458550:AT458552 AT524086:AT524088 AT589622:AT589624 AT655158:AT655160 AT720694:AT720696 AT786230:AT786232 AT851766:AT851768 AT917302:AT917304 AT982838:AT982840 AT65338:AT65340 AT130874:AT130876 AT196410:AT196412 AT261946:AT261948 AT327482:AT327484 AT393018:AT393020 AT458554:AT458556 AT524090:AT524092 AT589626:AT589628 AT655162:AT655164 AT720698:AT720700 AT786234:AT786236 AT851770:AT851772 AT917306:AT917308 AT982842:AT982844 AT65342:AT65344 AT130878:AT130880 AT196414:AT196416 AT261950:AT261952 AT327486:AT327488 AT393022:AT393024 AT458558:AT458560 AT524094:AT524096 AT589630:AT589632 AT655166:AT655168 AT720702:AT720704 AT786238:AT786240 AT851774:AT851776 AT917310:AT917312 AT982846:AT982848 AT65346:AT65348 AT130882:AT130884 AT196418:AT196420 AT261954:AT261956 AT327490:AT327492 AT393026:AT393028 AT458562:AT458564 AT524098:AT524100 AT589634:AT589636 AT655170:AT655172 AT720706:AT720708 AT786242:AT786244 AT851778:AT851780 AT917314:AT917316 AT982850:AT982852 AT65350:AT65352 AT130886:AT130888 AT196422:AT196424 AT261958:AT261960 AT327494:AT327496 AT393030:AT393032 AT458566:AT458568 AT524102:AT524104 AT589638:AT589640 AT655174:AT655176 AT720710:AT720712 AT786246:AT786248 AT851782:AT851784 AT917318:AT917320 AT982854:AT982856 AT65354:AT65356 AT130890:AT130892 AT196426:AT196428 AT261962:AT261964 AT327498:AT327500 AT393034:AT393036 AT458570:AT458572 AT524106:AT524108 AT589642:AT589644 AT655178:AT655180 AT720714:AT720716 AT786250:AT786252 AT851786:AT851788 AT917322:AT917324 AT982858:AT982860 AT65358:AT65360 AT130894:AT130896 AT196430:AT196432 AT261966:AT261968 AT327502:AT327504 AT393038:AT393040 AT458574:AT458576 AT524110:AT524112 AT589646:AT589648 AT655182:AT655184 AT720718:AT720720 AT786254:AT786256 AT851790:AT851792 AT917326:AT917328 AT982862:AT982864 AT65362:AT65364 AT130898:AT130900 AT196434:AT196436 AT261970:AT261972 AT327506:AT327508 AT393042:AT393044 AT458578:AT458580 AT524114:AT524116 AT589650:AT589652 AT655186:AT655188 AT720722:AT720724 AT786258:AT786260 AT851794:AT851796 AT917330:AT917332 AT982866:AT982868 AT65366:AT65368 AT130902:AT130904 AT196438:AT196440 AT261974:AT261976 AT327510:AT327512 AT393046:AT393048 AT458582:AT458584 AT524118:AT524120 AT589654:AT589656 AT655190:AT655192 AT720726:AT720728 AT786262:AT786264 AT851798:AT851800 AT917334:AT917336 AT982870:AT982872 AU65374 AU130910 AU196446 AU261982 AU327518 AU393054 AU458590 AU524126 AU589662 AU655198 AU720734 AU786270 AU851806 AU917342 AU982878 AT65380:AT65382 AT130916:AT130918 AT196452:AT196454 AT261988:AT261990 AT327524:AT327526 AT393060:AT393062 AT458596:AT458598 AT524132:AT524134 AT589668:AT589670 AT655204:AT655206 AT720740:AT720742 AT786276:AT786278 AT851812:AT851814 AT917348:AT917350 AT982884:AT982886 AT65384:AT65386 AT130920:AT130922 AT196456:AT196458 AT261992:AT261994 AT327528:AT327530 AT393064:AT393066 AT458600:AT458602 AT524136:AT524138 AT589672:AT589674 AT655208:AT655210 AT720744:AT720746 AT786280:AT786282 AT851816:AT851818 AT917352:AT917354 AT982888:AT982890 AT65388:AT65390 AT130924:AT130926 AT196460:AT196462 AT261996:AT261998 AT327532:AT327534 AT393068:AT393070 AT458604:AT458606 AT524140:AT524142 AT589676:AT589678 AT655212:AT655214 AT720748:AT720750 AT786284:AT786286 AT851820:AT851822 AT917356:AT917358 AT982892:AT982894 AT65392:AT65394 AT130928:AT130930 AT196464:AT196466 AT262000:AT262002 AT327536:AT327538 AT393072:AT393074 AT458608:AT458610 AT524144:AT524146 AT589680:AT589682 AT655216:AT655218 AT720752:AT720754 AT786288:AT786290 AT851824:AT851826 AT917360:AT917362 AT982896:AT982898 AT65396:AT65398 AT130932:AT130934 AT196468:AT196470 AT262004:AT262006 AT327540:AT327542 AT393076:AT393078 AT458612:AT458614 AT524148:AT524150 AT589684:AT589686 AT655220:AT655222 AT720756:AT720758 AT786292:AT786294 AT851828:AT851830 AT917364:AT917366 AT982900:AT982902 AT65400:AT65402 AT130936:AT130938 AT196472:AT196474 AT262008:AT262010 AT327544:AT327546 AT393080:AT393082 AT458616:AT458618 AT524152:AT524154 AT589688:AT589690 AT655224:AT655226 AT720760:AT720762 AT786296:AT786298 AT851832:AT851834 AT917368:AT917370 AT982904:AT982906 AT65404:AT65406 AT130940:AT130942 AT196476:AT196478 AT262012:AT262014 AT327548:AT327550 AT393084:AT393086 AT458620:AT458622 AT524156:AT524158 AT589692:AT589694 AT655228:AT655230 AT720764:AT720766 AT786300:AT786302 AT851836:AT851838 AT917372:AT917374 AT982908:AT982910 AT65408:AT65410 AT130944:AT130946 AT196480:AT196482 AT262016:AT262018 AT327552:AT327554 AT393088:AT393090 AT458624:AT458626 AT524160:AT524162 AT589696:AT589698 AT655232:AT655234 AT720768:AT720770 AT786304:AT786306 AT851840:AT851842 AT917376:AT917378 AT982912:AT982914 AT65412:AT65414 AT130948:AT130950 AT196484:AT196486 AT262020:AT262022 AT327556:AT327558 AT393092:AT393094 AT458628:AT458630 AT524164:AT524166 AT589700:AT589702 AT655236:AT655238 AT720772:AT720774 AT786308:AT786310 AT851844:AT851846 AT917380:AT917382 AT982916:AT982918 AT65416:AT65418 AT130952:AT130954 AT196488:AT196490 AT262024:AT262026 AT327560:AT327562 AT393096:AT393098 AT458632:AT458634 AT524168:AT524170 AT589704:AT589706 AT655240:AT655242 AT720776:AT720778 AT786312:AT786314 AT851848:AT851850 AT917384:AT917386 AT982920:AT982922 AT65466:AT65468 AT131002:AT131004 AT196538:AT196540 AT262074:AT262076 AT327610:AT327612 AT393146:AT393148 AT458682:AT458684 AT524218:AT524220 AT589754:AT589756 AT655290:AT655292 AT720826:AT720828 AT786362:AT786364 AT851898:AT851900 AT917434:AT917436 AT982970:AT982972 AT65430:AT65432 AT130966:AT130968 AT196502:AT196504 AT262038:AT262040 AT327574:AT327576 AT393110:AT393112 AT458646:AT458648 AT524182:AT524184 AT589718:AT589720 AT655254:AT655256 AT720790:AT720792 AT786326:AT786328 AT851862:AT851864 AT917398:AT917400 AT982934:AT982936 AT65434:AT65436 AT130970:AT130972 AT196506:AT196508 AT262042:AT262044 AT327578:AT327580 AT393114:AT393116 AT458650:AT458652 AT524186:AT524188 AT589722:AT589724 AT655258:AT655260 AT720794:AT720796 AT786330:AT786332 AT851866:AT851868 AT917402:AT917404 AT982938:AT982940 AT65438:AT65440 AT130974:AT130976 AT196510:AT196512 AT262046:AT262048 AT327582:AT327584 AT393118:AT393120 AT458654:AT458656 AT524190:AT524192 AT589726:AT589728 AT655262:AT655264 AT720798:AT720800 AT786334:AT786336 AT851870:AT851872 AT917406:AT917408 AT982942:AT982944 AT65442:AT65444 AT130978:AT130980 AT196514:AT196516 AT262050:AT262052 AT327586:AT327588 AT393122:AT393124 AT458658:AT458660 AT524194:AT524196 AT589730:AT589732 AT655266:AT655268 AT720802:AT720804 AT786338:AT786340 AT851874:AT851876 AT917410:AT917412 AT982946:AT982948 AT65446:AT65448 AT130982:AT130984 AT196518:AT196520 AT262054:AT262056 AT327590:AT327592 AT393126:AT393128 AT458662:AT458664 AT524198:AT524200 AT589734:AT589736 AT655270:AT655272 AT720806:AT720808 AT786342:AT786344 AT851878:AT851880 AT917414:AT917416 AT982950:AT982952 AT65450:AT65452 AT130986:AT130988 AT196522:AT196524 AT262058:AT262060 AT327594:AT327596 AT393130:AT393132 AT458666:AT458668 AT524202:AT524204 AT589738:AT589740 AT655274:AT655276 AT720810:AT720812 AT786346:AT786348 AT851882:AT851884 AT917418:AT917420 AT982954:AT982956 AT65454:AT65456 AT130990:AT130992 AT196526:AT196528 AT262062:AT262064 AT327598:AT327600 AT393134:AT393136 AT458670:AT458672 AT524206:AT524208 AT589742:AT589744 AT655278:AT655280 AT720814:AT720816 AT786350:AT786352 AT851886:AT851888 AT917422:AT917424 AT982958:AT982960 AT65458:AT65460 AT130994:AT130996 AT196530:AT196532 AT262066:AT262068 AT327602:AT327604 AT393138:AT393140 AT458674:AT458676 AT524210:AT524212 AT589746:AT589748 AT655282:AT655284 AT720818:AT720820 AT786354:AT786356 AT851890:AT851892 AT917426:AT917428 AT982962:AT982964 AT65462:AT65464 AT130998:AT131000 AT196534:AT196536 AT262070:AT262072 AT327606:AT327608 AT393142:AT393144 AT458678:AT458680 AT524214:AT524216 AT589750:AT589752 AT655286:AT655288 AT720822:AT720824 AT786358:AT786360 AT851894:AT851896 AT917430:AT917432 AT982966:AT982968 AU65424 AU130960 AU196496 AU262032 AU327568 AU393104 AU458640 AU524176 AU589712 AU655248 AU720784 AU786320 AU851856 AU917392 AU982928 X327521:AG327521 X393057:AG393057 X458593:AG458593 X524129:AG524129 X589665:AG589665 X655201:AG655201 X720737:AG720737 X786273:AG786273 X851809:AG851809 X917345:AG917345 X982881:AG982881 X65427:AG65427 X130963:AG130963 X196499:AG196499 X262035:AG262035 X327571:AG327571 X393107:AG393107 X458643:AG458643 X524179:AG524179 X589715:AG589715 X655251:AG655251 X720787:AG720787 X786323:AG786323 X851859:AG851859 X917395:AG917395 X982931:AG982931 X65327:AG65327 X130863:AG130863 X196399:AG196399 X261935:AG261935 X327471:AG327471 X393007:AG393007 X458543:AG458543 X524079:AG524079 X589615:AG589615 X655151:AG655151 X720687:AG720687 X786223:AG786223 X851759:AG851759 X917295:AG917295 X982831:AG982831 X65377:AG65377 X130913:AG130913 X196449:AG196449 X261985:AG261985"/>
    <dataValidation type="whole" imeMode="off" operator="greaterThan" allowBlank="1" showInputMessage="1" showErrorMessage="1" sqref="I65327 I130863 I196399 I261935 I327471 I393007 I458543 I524079 I589615 I655151 I720687 I786223 I851759 I917295 I982831 AH65327 AH130863 AH196399 AH261935 AH327471 AH393007 AH458543 AH524079 AH589615 AH655151 AH720687 AH786223 AH851759 AH917295 AH982831 I65377 I130913 I196449 I261985 I327521 I393057 I458593 I524129 I589665 I655201 I720737 I786273 I851809 I917345 I982881 I65427 I130963 I196499 I262035 I327571 I393107 I458643 I524179 I589715 I655251 I720787 I786323 I851859 I917395 I982931 AH17:AH18 AN982931:AT982931 AN17:AT18 AN917395:AT917395 AN851859:AT851859 AN786323:AT786323 AN720787:AT720787 AN655251:AT655251 AN589715:AT589715 AN524179:AT524179 AN458643:AT458643 AN393107:AT393107 AN327571:AT327571 AN262035:AT262035 AN196499:AT196499 AN130963:AT130963 AN65427:AT65427 AN982881:AT982881 AN917345:AT917345 AN851809:AT851809 AN786273:AT786273 AN720737:AT720737 AN655201:AT655201 AN589665:AT589665 AN524129:AT524129 AN458593:AT458593 AN393057:AT393057 AN327521:AT327521 AN261985:AT261985 AN196449:AT196449 AN130913:AT130913 AN65377:AT65377 AN982831:AT982831 AN917295:AT917295 AN851759:AT851759 AN786223:AT786223 AN720687:AT720687 AN655151:AT655151 AN589615:AT589615 AN524079:AT524079 AN458543:AT458543 AN393007:AT393007 AN327471:AT327471 AN261935:AT261935 AN196399:AT196399 AN130863:AT130863 AN65327:AT65327">
      <formula1>0</formula1>
    </dataValidation>
    <dataValidation type="decimal" imeMode="off" allowBlank="1" showInputMessage="1" showErrorMessage="1" sqref="AK65330 AK130866 AK196402 AK261938 AK327474 AK393010 AK458546 AK524082 AK589618 AK655154 AK720690 AK786226 AK851762 AK917298 AK982834 AK917434 AK65334 AK130870 AK196406 AK261942 AK327478 AK393014 AK458550 AK524086 AK589622 AK655158 AK720694 AK786230 AK851766 AK917302 AK982838 AK65338 AK130874 AK196410 AK261946 AK327482 AK393018 AK458554 AK524090 AK589626 AK655162 AK720698 AK786234 AK851770 AK917306 AK982842 AK65342 AK130878 AK196414 AK261950 AK327486 AK393022 AK458558 AK524094 AK589630 AK655166 AK720702 AK786238 AK851774 AK917310 AK982846 AK65346 AK130882 AK196418 AK261954 AK327490 AK393026 AK458562 AK524098 AK589634 AK655170 AK720706 AK786242 AK851778 AK917314 AK982850 AK65350 AK130886 AK196422 AK261958 AK327494 AK393030 AK458566 AK524102 AK589638 AK655174 AK720710 AK786246 AK851782 AK917318 AK982854 AK65354 AK130890 AK196426 AK261962 AK327498 AK393034 AK458570 AK524106 AK589642 AK655178 AK720714 AK786250 AK851786 AK917322 AK982858 AK65358 AK130894 AK196430 AK261966 AK327502 AK393038 AK458574 AK524110 AK589646 AK655182 AK720718 AK786254 AK851790 AK917326 AK982862 AK65362 AK130898 AK196434 AK261970 AK327506 AK393042 AK458578 AK524114 AK589650 AK655186 AK720722 AK786258 AK851794 AK917330 AK982866 AK982970 AK65366 AK130902 AK196438 AK261974 AK327510 AK393046 AK458582 AK524118 AK589654 AK655190 AK720726 AK786262 AK851798 AK917334 AK982870 AK65380 AK130916 AK196452 AK261988 AK327524 AK393060 AK458596 AK524132 AK589668 AK655204 AK720740 AK786276 AK851812 AK917348 AK982884 AK65384 AK130920 AK196456 AK261992 AK327528 AK393064 AK458600 AK524136 AK589672 AK655208 AK720744 AK786280 AK851816 AK917352 AK982888 AK65388 AK130924 AK196460 AK261996 AK327532 AK393068 AK458604 AK524140 AK589676 AK655212 AK720748 AK786284 AK851820 AK917356 AK982892 AK65392 AK130928 AK196464 AK262000 AK327536 AK393072 AK458608 AK524144 AK589680 AK655216 AK720752 AK786288 AK851824 AK917360 AK982896 AK65396 AK130932 AK196468 AK262004 AK327540 AK393076 AK458612 AK524148 AK589684 AK655220 AK720756 AK786292 AK851828 AK917364 AK982900 AK65400 AK130936 AK196472 AK262008 AK327544 AK393080 AK458616 AK524152 AK589688 AK655224 AK720760 AK786296 AK851832 AK917368 AK982904 AK65404 AK130940 AK196476 AK262012 AK327548 AK393084 AK458620 AK524156 AK589692 AK655228 AK720764 AK786300 AK851836 AK917372 AK982908 AK65408 AK130944 AK196480 AK262016 AK327552 AK393088 AK458624 AK524160 AK589696 AK655232 AK720768 AK786304 AK851840 AK917376 AK982912 AK65412 AK130948 AK196484 AK262020 AK327556 AK393092 AK458628 AK524164 AK589700 AK655236 AK720772 AK786308 AK851844 AK917380 AK982916 AK65416 AK130952 AK196488 AK262024 AK327560 AK393096 AK458632 AK524168 AK589704 AK655240 AK720776 AK786312 AK851848 AK917384 AK982920 AK65430 AK130966 AK196502 AK262038 AK327574 AK393110 AK458646 AK524182 AK589718 AK655254 AK720790 AK786326 AK851862 AK917398 AK982934 AK65434 AK130970 AK196506 AK262042 AK327578 AK393114 AK458650 AK524186 AK589722 AK655258 AK720794 AK786330 AK851866 AK917402 AK982938 AK65438 AK130974 AK196510 AK262046 AK327582 AK393118 AK458654 AK524190 AK589726 AK655262 AK720798 AK786334 AK851870 AK917406 AK982942 AK65442 AK130978 AK196514 AK262050 AK327586 AK393122 AK458658 AK524194 AK589730 AK655266 AK720802 AK786338 AK851874 AK917410 AK982946 AK65446 AK130982 AK196518 AK262054 AK327590 AK393126 AK458662 AK524198 AK589734 AK655270 AK720806 AK786342 AK851878 AK917414 AK982950 AK65450 AK130986 AK196522 AK262058 AK327594 AK393130 AK458666 AK524202 AK589738 AK655274 AK720810 AK786346 AK851882 AK917418 AK982954 AK65454 AK130990 AK196526 AK262062 AK327598 AK393134 AK458670 AK524206 AK589742 AK655278 AK720814 AK786350 AK851886 AK917422 AK982958 AK65458 AK130994 AK196530 AK262066 AK327602 AK393138 AK458674 AK524210 AK589746 AK655282 AK720818 AK786354 AK851890 AK917426 AK982962 AK65462 AK130998 AK196534 AK262070 AK327606 AK393142 AK458678 AK524214 AK589750 AK655286 AK720822 AK786358 AK851894 AK917430 AK982966 AK65466 AK131002 AK196538 AK262074 AK327610 AK393146 AK458682 AK524218 AK589754 AK655290 AK720826 AK786362 AK851898">
      <formula1>-99999999999</formula1>
      <formula2>99999999999</formula2>
    </dataValidation>
    <dataValidation type="textLength" allowBlank="1" showInputMessage="1" showErrorMessage="1" sqref="AT65361 AT130897 AT196433 AT261969 AT327505 AT393041 AT458577 AT524113 AT589649 AT655185 AT720721 AT786257 AT851793 AT917329 AT982865 AT65329 AT130865 AT196401 AT261937 AT327473 AT393009 AT458545 AT524081 AT589617 AT655153 AT720689 AT786225 AT851761 AT917297 AT982833 AT65357 AT130893 AT196429 AT261965 AT327501 AT393037 AT458573 AT524109 AT589645 AT655181 AT720717 AT786253 AT851789 AT917325 AT982861 AT65333 AT130869 AT196405 AT261941 AT327477 AT393013 AT458549 AT524085 AT589621 AT655157 AT720693 AT786229 AT851765 AT917301 AT982837 AT65337 AT130873 AT196409 AT261945 AT327481 AT393017 AT458553 AT524089 AT589625 AT655161 AT720697 AT786233 AT851769 AT917305 AT982841 AT65341 AT130877 AT196413 AT261949 AT327485 AT393021 AT458557 AT524093 AT589629 AT655165 AT720701 AT786237 AT851773 AT917309 AT982845 AT65345 AT130881 AT196417 AT261953 AT327489 AT393025 AT458561 AT524097 AT589633 AT655169 AT720705 AT786241 AT851777 AT917313 AT982849 AT65349 AT130885 AT196421 AT261957 AT327493 AT393029 AT458565 AT524101 AT589637 AT655173 AT720709 AT786245 AT851781 AT917317 AT982853 AT65353 AT130889 AT196425 AT261961 AT327497 AT393033 AT458569 AT524105 AT589641 AT655177 AT720713 AT786249 AT851785 AT917321 AT982857 AT65365 AT130901 AT196437 AT261973 AT327509 AT393045 AT458581 AT524117 AT589653 AT655189 AT720725 AT786261 AT851797 AT917333 AT982869 AT65411 AT130947 AT196483 AT262019 AT327555 AT393091 AT458627 AT524163 AT589699 AT655235 AT720771 AT786307 AT851843 AT917379 AT982915 AT65379 AT130915 AT196451 AT261987 AT327523 AT393059 AT458595 AT524131 AT589667 AT655203 AT720739 AT786275 AT851811 AT917347 AT982883 AT65407 AT130943 AT196479 AT262015 AT327551 AT393087 AT458623 AT524159 AT589695 AT655231 AT720767 AT786303 AT851839 AT917375 AT982911 AT65383 AT130919 AT196455 AT261991 AT327527 AT393063 AT458599 AT524135 AT589671 AT655207 AT720743 AT786279 AT851815 AT917351 AT982887 AT65387 AT130923 AT196459 AT261995 AT327531 AT393067 AT458603 AT524139 AT589675 AT655211 AT720747 AT786283 AT851819 AT917355 AT982891 AT65391 AT130927 AT196463 AT261999 AT327535 AT393071 AT458607 AT524143 AT589679 AT655215 AT720751 AT786287 AT851823 AT917359 AT982895 AT65395 AT130931 AT196467 AT262003 AT327539 AT393075 AT458611 AT524147 AT589683 AT655219 AT720755 AT786291 AT851827 AT917363 AT982899 AT65399 AT130935 AT196471 AT262007 AT327543 AT393079 AT458615 AT524151 AT589687 AT655223 AT720759 AT786295 AT851831 AT917367 AT982903 AT65403 AT130939 AT196475 AT262011 AT327547 AT393083 AT458619 AT524155 AT589691 AT655227 AT720763 AT786299 AT851835 AT917371 AT982907 AT65415 AT130951 AT196487 AT262023 AT327559 AT393095 AT458631 AT524167 AT589703 AT655239 AT720775 AT786311 AT851847 AT917383 AT982919 AT65461 AT130997 AT196533 AT262069 AT327605 AT393141 AT458677 AT524213 AT589749 AT655285 AT720821 AT786357 AT851893 AT917429 AT982965 AT65429 AT130965 AT196501 AT262037 AT327573 AT393109 AT458645 AT524181 AT589717 AT655253 AT720789 AT786325 AT851861 AT917397 AT982933 AT65457 AT130993 AT196529 AT262065 AT327601 AT393137 AT458673 AT524209 AT589745 AT655281 AT720817 AT786353 AT851889 AT917425 AT982961 AT65433 AT130969 AT196505 AT262041 AT327577 AT393113 AT458649 AT524185 AT589721 AT655257 AT720793 AT786329 AT851865 AT917401 AT982937 AT65437 AT130973 AT196509 AT262045 AT327581 AT393117 AT458653 AT524189 AT589725 AT655261 AT720797 AT786333 AT851869 AT917405 AT982941 AT65441 AT130977 AT196513 AT262049 AT327585 AT393121 AT458657 AT524193 AT589729 AT655265 AT720801 AT786337 AT851873 AT917409 AT982945 AT65445 AT130981 AT196517 AT262053 AT327589 AT393125 AT458661 AT524197 AT589733 AT655269 AT720805 AT786341 AT851877 AT917413 AT982949 AT65449 AT130985 AT196521 AT262057 AT327593 AT393129 AT458665 AT524201 AT589737 AT655273 AT720809 AT786345 AT851881 AT917417 AT982953 AT65453 AT130989 AT196525 AT262061 AT327597 AT393133 AT458669 AT524205 AT589741 AT655277 AT720813 AT786349 AT851885 AT917421 AT982957 AT65465 AT131001 AT196537 AT262073 AT327609 AT393145 AT458681 AT524217 AT589753 AT655289 AT720825 AT786361 AT851897 AT917433 AT982969">
      <formula1>0</formula1>
      <formula2>0</formula2>
    </dataValidation>
    <dataValidation type="date" imeMode="off" operator="greaterThan" allowBlank="1" showInputMessage="1" showErrorMessage="1" sqref="B5:H6 B65325:K65325 B130861:K130861 B196397:K196397 B261933:K261933 B327469:K327469 B393005:K393005 B458541:K458541 B524077:K524077 B589613:K589613 B655149:K655149 B720685:K720685 B786221:K786221 B851757:K851757 B917293:K917293 B982829:K982829 B65375:K65375 B130911:K130911 B196447:K196447 B261983:K261983 B327519:K327519 B393055:K393055 B458591:K458591 B524127:K524127 B589663:K589663 B655199:K655199 B720735:K720735 B786271:K786271 B851807:K851807 B917343:K917343 B982879:K982879 B65425:K65425 B130961:K130961 B196497:K196497 B262033:K262033 B327569:K327569 B393105:K393105 B458641:K458641 B524177:K524177 B589713:K589713 B655249:K655249 B720785:K720785 B786321:K786321 B851857:K851857 B917393:K917393 B982929:K982929">
      <formula1>41275</formula1>
    </dataValidation>
    <dataValidation imeMode="off" operator="greaterThan" allowBlank="1" showInputMessage="1" showErrorMessage="1" sqref="P982929:V982929 P917393:V917393 P851857:V851857 P786321:V786321 P720785:V720785 P655249:V655249 P589713:V589713 P524177:V524177 P458641:V458641 P393105:V393105 P327569:V327569 P262033:V262033 P196497:V196497 P130961:V130961 P65425:V65425 P982879:V982879 P917343:V917343 P851807:V851807 P786271:V786271 P720735:V720735 P655199:V655199 P589663:V589663 P524127:V524127 P458591:V458591 P393055:V393055 P327519:V327519 P261983:V261983 P196447:V196447 P130911:V130911 P65375:V65375 P982829:V982829 P917293:V917293 P851757:V851757 P786221:V786221 P720685:V720685 P655149:V655149 P589613:V589613 P524077:V524077 P458541:V458541 P393005:V393005 P327469:V327469 P261933:V261933 P196397:V196397 P130861:V130861 P65325:V65325"/>
    <dataValidation type="custom" operator="equal" allowBlank="1" showInputMessage="1" showErrorMessage="1" errorTitle="適格請求書登録番号" error="整数13桁で入力して下さい。" sqref="BG2:BQ2">
      <formula1>AND(INT(BG2)=BG2,LEN(BG2)=13)</formula1>
    </dataValidation>
    <dataValidation type="whole" imeMode="off" operator="greaterThan" allowBlank="1" showInputMessage="1" showErrorMessage="1" prompt="数字7桁で入力" sqref="I9:O10">
      <formula1>0</formula1>
    </dataValidation>
    <dataValidation type="whole" imeMode="off" operator="greaterThan" allowBlank="1" showInputMessage="1" showErrorMessage="1" prompt="パネ協からの注文書に受注Noと発注Noの両方が記載されている場合は「受注No」を、発注Noのみの記載しかない場合は「発注No」を記載して下さい。" sqref="AE7:AJ7">
      <formula1>0</formula1>
    </dataValidation>
    <dataValidation imeMode="halfKatakana" allowBlank="1" showInputMessage="1" showErrorMessage="1" sqref="BE6:BW6"/>
    <dataValidation type="textLength" imeMode="off" allowBlank="1" showInputMessage="1" showErrorMessage="1" sqref="AU524217:BJ524218 AU589753:BJ589754 AU655289:BJ655290 AU720825:BJ720826 AU786361:BJ786362 AU851897:BJ851898 AU917433:BJ917434 AU982969:BJ982970 AU65329:BJ65330 AU130865:BJ130866 AU196401:BJ196402 AU851819:BJ851820 AU130943:BJ130944 AU196479:BJ196480 AU262015:BJ262016 AU327551:BJ327552 AU393087:BJ393088 AU458623:BJ458624 AU524159:BJ524160 AU589695:BJ589696 AU655231:BJ655232 AU720767:BJ720768 AU786303:BJ786304 AU851839:BJ851840 AU917375:BJ917376 AU982911:BJ982912 AU65411:BJ65412 AU130947:BJ130948 AU196483:BJ196484 AU262019:BJ262020 AU327555:BJ327556 AU393091:BJ393092 AU458627:BJ458628 AU524163:BJ524164 AU589699:BJ589700 AU655235:BJ655236 AU720771:BJ720772 AU786307:BJ786308 AU851843:BJ851844 AU917379:BJ917380 AU982915:BJ982916 AU65415:BJ65416 AU130951:BJ130952 AU196487:BJ196488 AU262023:BJ262024 AU327559:BJ327560 AU393095:BJ393096 AU458631:BJ458632 AU524167:BJ524168 AU589703:BJ589704 AU655239:BJ655240 AU720775:BJ720776 AU786311:BJ786312 AU851847:BJ851848 AU917383:BJ917384 AU982919:BJ982920 AU65429:BJ65430 AU130965:BJ130966 AU196501:BJ196502 AU262037:BJ262038 AU327573:BJ327574 AU393109:BJ393110 AU458645:BJ458646 AU524181:BJ524182 AU589717:BJ589718 AU655253:BJ655254 AU720789:BJ720790 AU786325:BJ786326 AU851861:BJ851862 AU917397:BJ917398 AU982933:BJ982934 AU65433:BJ65434 AU130969:BJ130970 AU196505:BJ196506 AU262041:BJ262042 AU327577:BJ327578 AU393113:BJ393114 AU458649:BJ458650 AU524185:BJ524186 AU589721:BJ589722 AU655257:BJ655258 AU720793:BJ720794 AU786329:BJ786330 AU851865:BJ851866 AU917401:BJ917402 AU982937:BJ982938 AU65437:BJ65438 AU130973:BJ130974 AU196509:BJ196510 AU262045:BJ262046 AU327581:BJ327582 AU393117:BJ393118 AU458653:BJ458654 AU524189:BJ524190 AU589725:BJ589726 AU655261:BJ655262 AU720797:BJ720798 AU786333:BJ786334 AU851869:BJ851870 AU917405:BJ917406 AU982941:BJ982942 AU65441:BJ65442 AU130977:BJ130978 AU196513:BJ196514 AU262049:BJ262050 AU327585:BJ327586 AU393121:BJ393122 AU458657:BJ458658 AU524193:BJ524194 AU589729:BJ589730 AU655265:BJ655266 AU720801:BJ720802 AU786337:BJ786338 AU851873:BJ851874 AU917409:BJ917410 AU982945:BJ982946 AU65445:BJ65446 AU130981:BJ130982 AU196517:BJ196518 AU262053:BJ262054 AU327589:BJ327590 AU393125:BJ393126 AU458661:BJ458662 AU524197:BJ524198 AU589733:BJ589734 AU655269:BJ655270 AU720805:BJ720806 AU786341:BJ786342 AU851877:BJ851878 AU917413:BJ917414 AU982949:BJ982950 AU65449:BJ65450 AU130985:BJ130986 AU196521:BJ196522 AU262057:BJ262058 AU327593:BJ327594 AU393129:BJ393130 AU458665:BJ458666 AU524201:BJ524202 AU589737:BJ589738 AU655273:BJ655274 AU720809:BJ720810 AU786345:BJ786346 AU851881:BJ851882 AU917417:BJ917418 AU982953:BJ982954 AU65453:BJ65454 AU130989:BJ130990 AU196525:BJ196526 AU262061:BJ262062 AU327597:BJ327598 AU393133:BJ393134 AU458669:BJ458670 AU524205:BJ524206 AU589741:BJ589742 AU655277:BJ655278 AU720813:BJ720814 AU786349:BJ786350 AU851885:BJ851886 AU917421:BJ917422 AU982957:BJ982958 AU65457:BJ65458 AU130993:BJ130994 AU196529:BJ196530 AU262065:BJ262066 AU327601:BJ327602 AU393137:BJ393138 AU458673:BJ458674 AU524209:BJ524210 AU589745:BJ589746 AU655281:BJ655282 AU720817:BJ720818 AU786353:BJ786354 AU851889:BJ851890 AU917425:BJ917426 AU982961:BJ982962 AU65461:BJ65462 AU130997:BJ130998 AU196533:BJ196534 AU262069:BJ262070 AU327605:BJ327606 AU393141:BJ393142 AU458677:BJ458678 AU524213:BJ524214 AU589749:BJ589750 AU655285:BJ655286 AU720821:BJ720822 AU786357:BJ786358 AU851893:BJ851894 AU917429:BJ917430 AU982965:BJ982966 AU65465:BJ65466 AU131001:BJ131002 AU196537:BJ196538 AU262073:BJ262074 AU327609:BJ327610 AU393145:BJ393146 AU917355:BJ917356 AU982891:BJ982892 AU65391:BJ65392 AU130927:BJ130928 AU196463:BJ196464 AU261999:BJ262000 AU327535:BJ327536 AU393071:BJ393072 AU458607:BJ458608 AU524143:BJ524144 AU589679:BJ589680 AU655215:BJ655216 AU720751:BJ720752 AU786287:BJ786288 AU851823:BJ851824 AU917359:BJ917360 AU982895:BJ982896 AU65395:BJ65396 AU130931:BJ130932 AU196467:BJ196468 AU262003:BJ262004 AU327539:BJ327540 AU393075:BJ393076 AU458611:BJ458612 AU524147:BJ524148 AU589683:BJ589684 AU655219:BJ655220 AU720755:BJ720756 AU786291:BJ786292 AU851827:BJ851828 AU917363:BJ917364 AU982899:BJ982900 AU65399:BJ65400 AU130935:BJ130936 AU196471:BJ196472 AU262007:BJ262008 AU327543:BJ327544 AU393079:BJ393080 AU458615:BJ458616 AU524151:BJ524152 AU589687:BJ589688 AU655223:BJ655224 AU720759:BJ720760 AU786295:BJ786296 AU851831:BJ851832 AU917367:BJ917368 AU982903:BJ982904 AU65403:BJ65404 AU130939:BJ130940 AU196475:BJ196476 AU262011:BJ262012 AU327547:BJ327548 AU393083:BJ393084 AU458619:BJ458620 AU524155:BJ524156 AU589691:BJ589692 AU655227:BJ655228 AU720763:BJ720764 AU786299:BJ786300 AU851835:BJ851836 AU917371:BJ917372 AU982907:BJ982908 AU65407:BJ65408 AU261937:BJ261938 AU327473:BJ327474 AU393009:BJ393010 AU458545:BJ458546 AU524081:BJ524082 AU589617:BJ589618 AU655153:BJ655154 AU720689:BJ720690 AU786225:BJ786226 AU851761:BJ851762 AU917297:BJ917298 AU982833:BJ982834 AU65333:BJ65334 AU130869:BJ130870 AU196405:BJ196406 AU261941:BJ261942 AU327477:BJ327478 AU393013:BJ393014 AU458549:BJ458550 AU524085:BJ524086 AU589621:BJ589622 AU655157:BJ655158 AU720693:BJ720694 AU786229:BJ786230 AU851765:BJ851766 AU917301:BJ917302 AU982837:BJ982838 AU65337:BJ65338 AU130873:BJ130874 AU196409:BJ196410 AU261945:BJ261946 AU327481:BJ327482 AU393017:BJ393018 AU458553:BJ458554 AU524089:BJ524090 AU589625:BJ589626 AU655161:BJ655162 AU720697:BJ720698 AU786233:BJ786234 AU851769:BJ851770 AU917305:BJ917306 AU982841:BJ982842 AU65341:BJ65342 AU130877:BJ130878 AU196413:BJ196414 AU261949:BJ261950 AU327485:BJ327486 AU393021:BJ393022 AU458557:BJ458558 AU524093:BJ524094 AU589629:BJ589630 AU655165:BJ655166 AU720701:BJ720702 AU786237:BJ786238 AU851773:BJ851774 AU917309:BJ917310 AU982845:BJ982846 AU65345:BJ65346 AU130881:BJ130882 AU196417:BJ196418 AU261953:BJ261954 AU327489:BJ327490 AU393025:BJ393026 AU458561:BJ458562 AU524097:BJ524098 AU589633:BJ589634 AU655169:BJ655170 AU720705:BJ720706 AU786241:BJ786242 AU851777:BJ851778 AU917313:BJ917314 AU982849:BJ982850 AU65349:BJ65350 AU130885:BJ130886 AU196421:BJ196422 AU261957:BJ261958 AU327493:BJ327494 AU393029:BJ393030 AU458565:BJ458566 AU524101:BJ524102 AU589637:BJ589638 AU655173:BJ655174 AU720709:BJ720710 AU786245:BJ786246 AU851781:BJ851782 AU917317:BJ917318 AU982853:BJ982854 AU65353:BJ65354 AU130889:BJ130890 AU196425:BJ196426 AU261961:BJ261962 AU327497:BJ327498 AU393033:BJ393034 AU458569:BJ458570 AU524105:BJ524106 AU589641:BJ589642 AU655177:BJ655178 AU720713:BJ720714 AU786249:BJ786250 AU851785:BJ851786 AU917321:BJ917322 AU982857:BJ982858 AU65357:BJ65358 AU130893:BJ130894 AU196429:BJ196430 AU261965:BJ261966 AU327501:BJ327502 AU393037:BJ393038 AU458573:BJ458574 AU524109:BJ524110 AU589645:BJ589646 AU655181:BJ655182 AU720717:BJ720718 AU786253:BJ786254 AU851789:BJ851790 AU917325:BJ917326 AU982861:BJ982862 AU65361:BJ65362 AU130897:BJ130898 AU196433:BJ196434 AU261969:BJ261970 AU327505:BJ327506 AU393041:BJ393042 AU458577:BJ458578 AU524113:BJ524114 AU589649:BJ589650 AU655185:BJ655186 AU720721:BJ720722 AU786257:BJ786258 AU851793:BJ851794 AU917329:BJ917330 AU982865:BJ982866 AU65365:BJ65366 AU130901:BJ130902 AU196437:BJ196438 AU261973:BJ261974 AU327509:BJ327510 AU393045:BJ393046 AU458581:BJ458582 AU524117:BJ524118 AU589653:BJ589654 AU655189:BJ655190 AU720725:BJ720726 AU786261:BJ786262 AU851797:BJ851798 AU917333:BJ917334 AU982869:BJ982870 AU65379:BJ65380 AU130915:BJ130916 AU196451:BJ196452 AU261987:BJ261988 AU327523:BJ327524 AU393059:BJ393060 AU458595:BJ458596 AU524131:BJ524132 AU589667:BJ589668 AU655203:BJ655204 AU720739:BJ720740 AU786275:BJ786276 AU851811:BJ851812 AU917347:BJ917348 AU982883:BJ982884 AU65383:BJ65384 AU130919:BJ130920 AU196455:BJ196456 AU261991:BJ261992 AU327527:BJ327528 AU393063:BJ393064 AU458599:BJ458600 AU524135:BJ524136 AU589671:BJ589672 AU655207:BJ655208 AU720743:BJ720744 AU786279:BJ786280 AU851815:BJ851816 AU917351:BJ917352 AU982887:BJ982888 AU65387:BJ65388 AU130923:BJ130924 AU196459:BJ196460 AU261995:BJ261996 AU327531:BJ327532 AU393067:BJ393068 AU458603:BJ458604 AU524139:BJ524140 AU589675:BJ589676 AU655211:BJ655212 AU720747:BJ720748 AU786283:BJ786284 AU458681:BJ458682">
      <formula1>0</formula1>
      <formula2>0</formula2>
    </dataValidation>
    <dataValidation allowBlank="1" showInputMessage="1" showErrorMessage="1" prompt="会社名名正確に入力して下さい。" sqref="AZ7:BS8"/>
    <dataValidation type="whole" imeMode="fullAlpha" allowBlank="1" showInputMessage="1" showErrorMessage="1" sqref="BE4:BW4">
      <formula1>0</formula1>
      <formula2>9999999</formula2>
    </dataValidation>
    <dataValidation type="whole" imeMode="halfAlpha" operator="greaterThanOrEqual" allowBlank="1" showInputMessage="1" showErrorMessage="1" prompt="数字8桁" sqref="AQ7:AV7">
      <formula1>3</formula1>
    </dataValidation>
    <dataValidation type="decimal" imeMode="off" allowBlank="1" showInputMessage="1" showErrorMessage="1" sqref="AU38:BA67 AZ21:BA34 AZ35:BJ35 AU21:AY35">
      <formula1>-999999999</formula1>
      <formula2>999999999</formula2>
    </dataValidation>
    <dataValidation type="decimal" imeMode="off" allowBlank="1" showInputMessage="1" showErrorMessage="1" sqref="AK38:AQ67 AK21:AQ35">
      <formula1>-99999999</formula1>
      <formula2>999999999</formula2>
    </dataValidation>
    <dataValidation imeMode="hiragana" allowBlank="1" showInputMessage="1" showErrorMessage="1" sqref="B13:V16 I38:AJ67 Z5:AV5 L20:AJ35 I20:K34 B35:K35"/>
    <dataValidation type="decimal" imeMode="off" allowBlank="1" showInputMessage="1" showErrorMessage="1" prompt="小数点第5位四捨五入" sqref="AK20:AQ20">
      <formula1>-99999999</formula1>
      <formula2>999999999</formula2>
    </dataValidation>
    <dataValidation type="decimal" imeMode="off" allowBlank="1" showInputMessage="1" showErrorMessage="1" prompt="小数点第3位四捨五入" sqref="AU20:BA20">
      <formula1>-999999999</formula1>
      <formula2>999999999</formula2>
    </dataValidation>
  </dataValidations>
  <printOptions horizontalCentered="1" verticalCentered="1"/>
  <pageMargins left="0.31496062992125984" right="0.31496062992125984" top="0.35433070866141736" bottom="0.15748031496062992" header="0.31496062992125984" footer="0.31496062992125984"/>
  <pageSetup paperSize="9" orientation="landscape" r:id="rId1"/>
  <rowBreaks count="1" manualBreakCount="1">
    <brk id="35" max="74" man="1"/>
  </rowBreaks>
  <drawing r:id="rId2"/>
  <legacyDrawing r:id="rId3"/>
  <mc:AlternateContent xmlns:mc="http://schemas.openxmlformats.org/markup-compatibility/2006">
    <mc:Choice Requires="x14">
      <controls>
        <mc:AlternateContent xmlns:mc="http://schemas.openxmlformats.org/markup-compatibility/2006">
          <mc:Choice Requires="x14">
            <control shapeId="1033" r:id="rId4" name="Option Button 9">
              <controlPr locked="0" defaultSize="0" autoFill="0" autoLine="0" autoPict="0">
                <anchor moveWithCells="1">
                  <from>
                    <xdr:col>1</xdr:col>
                    <xdr:colOff>152400</xdr:colOff>
                    <xdr:row>7</xdr:row>
                    <xdr:rowOff>28575</xdr:rowOff>
                  </from>
                  <to>
                    <xdr:col>6</xdr:col>
                    <xdr:colOff>19050</xdr:colOff>
                    <xdr:row>8</xdr:row>
                    <xdr:rowOff>47625</xdr:rowOff>
                  </to>
                </anchor>
              </controlPr>
            </control>
          </mc:Choice>
        </mc:AlternateContent>
        <mc:AlternateContent xmlns:mc="http://schemas.openxmlformats.org/markup-compatibility/2006">
          <mc:Choice Requires="x14">
            <control shapeId="1034" r:id="rId5" name="Option Button 10">
              <controlPr locked="0" defaultSize="0" autoFill="0" autoLine="0" autoPict="0">
                <anchor moveWithCells="1">
                  <from>
                    <xdr:col>1</xdr:col>
                    <xdr:colOff>152400</xdr:colOff>
                    <xdr:row>8</xdr:row>
                    <xdr:rowOff>47625</xdr:rowOff>
                  </from>
                  <to>
                    <xdr:col>7</xdr:col>
                    <xdr:colOff>9525</xdr:colOff>
                    <xdr:row>9</xdr:row>
                    <xdr:rowOff>104775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B0F0"/>
  </sheetPr>
  <dimension ref="A1:BZ71"/>
  <sheetViews>
    <sheetView showZeros="0" zoomScaleNormal="100" workbookViewId="0">
      <selection activeCell="BE4" sqref="BE4:BW4"/>
    </sheetView>
  </sheetViews>
  <sheetFormatPr defaultRowHeight="13.5"/>
  <cols>
    <col min="1" max="1" width="1.625" style="49" customWidth="1"/>
    <col min="2" max="2" width="3.125" style="49" customWidth="1"/>
    <col min="3" max="22" width="2" style="49" customWidth="1"/>
    <col min="23" max="36" width="1.875" style="49" customWidth="1"/>
    <col min="37" max="37" width="2.625" style="49" customWidth="1"/>
    <col min="38" max="39" width="1" style="49" customWidth="1"/>
    <col min="40" max="41" width="1.875" style="49" customWidth="1"/>
    <col min="42" max="42" width="2.125" style="49" customWidth="1"/>
    <col min="43" max="43" width="2.625" style="49" customWidth="1"/>
    <col min="44" max="45" width="1.875" style="49" customWidth="1"/>
    <col min="46" max="46" width="1.625" style="49" customWidth="1"/>
    <col min="47" max="51" width="1.875" style="49" customWidth="1"/>
    <col min="52" max="53" width="1.625" style="49" customWidth="1"/>
    <col min="54" max="66" width="1.875" style="49" customWidth="1"/>
    <col min="67" max="68" width="2.375" style="49" customWidth="1"/>
    <col min="69" max="69" width="0.875" style="49" customWidth="1"/>
    <col min="70" max="70" width="1.875" style="49" customWidth="1"/>
    <col min="71" max="75" width="1.875" style="36" customWidth="1"/>
    <col min="76" max="76" width="2.375" style="36" customWidth="1"/>
    <col min="77" max="16384" width="9" style="36"/>
  </cols>
  <sheetData>
    <row r="1" spans="2:75" ht="13.5" customHeight="1" thickBot="1">
      <c r="B1" s="50"/>
      <c r="C1" s="50"/>
      <c r="D1" s="50"/>
      <c r="E1" s="50"/>
      <c r="F1" s="50"/>
      <c r="G1" s="50"/>
      <c r="H1" s="50"/>
      <c r="I1" s="50"/>
      <c r="J1" s="50"/>
      <c r="K1" s="50"/>
      <c r="L1" s="50"/>
      <c r="M1" s="50"/>
      <c r="N1" s="50"/>
      <c r="O1" s="50"/>
      <c r="P1" s="50"/>
      <c r="Q1" s="50"/>
      <c r="R1" s="50"/>
      <c r="S1" s="50"/>
      <c r="T1" s="50"/>
      <c r="U1" s="50"/>
      <c r="V1" s="50"/>
      <c r="W1" s="50"/>
      <c r="X1" s="36"/>
      <c r="Y1" s="51"/>
      <c r="Z1" s="480" t="s">
        <v>30</v>
      </c>
      <c r="AA1" s="480"/>
      <c r="AB1" s="480"/>
      <c r="AC1" s="480"/>
      <c r="AD1" s="480"/>
      <c r="AE1" s="480"/>
      <c r="AF1" s="480"/>
      <c r="AG1" s="480"/>
      <c r="AH1" s="480"/>
      <c r="AI1" s="480"/>
      <c r="AJ1" s="480"/>
      <c r="AK1" s="480"/>
      <c r="AL1" s="480"/>
      <c r="AM1" s="480"/>
      <c r="AN1" s="480"/>
      <c r="AO1" s="480"/>
      <c r="AP1" s="480"/>
      <c r="AQ1" s="480"/>
      <c r="AR1" s="480"/>
      <c r="AS1" s="480"/>
      <c r="AT1" s="480"/>
      <c r="AU1" s="480"/>
      <c r="AV1" s="480"/>
      <c r="AW1" s="52"/>
      <c r="AX1" s="50"/>
      <c r="AY1" s="50"/>
      <c r="AZ1" s="50"/>
      <c r="BA1" s="50"/>
      <c r="BB1" s="50"/>
      <c r="BC1" s="50"/>
      <c r="BD1" s="50"/>
      <c r="BE1" s="50"/>
      <c r="BF1" s="50"/>
      <c r="BG1" s="50"/>
      <c r="BH1" s="50"/>
      <c r="BI1" s="50"/>
      <c r="BJ1" s="50"/>
      <c r="BK1" s="50"/>
      <c r="BL1" s="50"/>
      <c r="BM1" s="50"/>
      <c r="BN1" s="50"/>
      <c r="BO1" s="50"/>
      <c r="BP1" s="50"/>
      <c r="BQ1" s="50"/>
    </row>
    <row r="2" spans="2:75" ht="20.100000000000001" customHeight="1" thickBot="1">
      <c r="B2" s="651" t="s">
        <v>48</v>
      </c>
      <c r="C2" s="651"/>
      <c r="D2" s="651"/>
      <c r="E2" s="651"/>
      <c r="F2" s="651"/>
      <c r="G2" s="651"/>
      <c r="H2" s="651"/>
      <c r="I2" s="651"/>
      <c r="J2" s="651"/>
      <c r="K2" s="651"/>
      <c r="L2" s="651"/>
      <c r="M2" s="651"/>
      <c r="N2" s="651"/>
      <c r="O2" s="651"/>
      <c r="P2" s="651"/>
      <c r="Q2" s="651"/>
      <c r="R2" s="651"/>
      <c r="S2" s="651"/>
      <c r="T2" s="651"/>
      <c r="U2" s="651"/>
      <c r="V2" s="651"/>
      <c r="W2" s="53"/>
      <c r="X2" s="51"/>
      <c r="Y2" s="51"/>
      <c r="Z2" s="480"/>
      <c r="AA2" s="480"/>
      <c r="AB2" s="480"/>
      <c r="AC2" s="480"/>
      <c r="AD2" s="480"/>
      <c r="AE2" s="480"/>
      <c r="AF2" s="480"/>
      <c r="AG2" s="480"/>
      <c r="AH2" s="480"/>
      <c r="AI2" s="480"/>
      <c r="AJ2" s="480"/>
      <c r="AK2" s="480"/>
      <c r="AL2" s="480"/>
      <c r="AM2" s="480"/>
      <c r="AN2" s="480"/>
      <c r="AO2" s="480"/>
      <c r="AP2" s="480"/>
      <c r="AQ2" s="480"/>
      <c r="AR2" s="480"/>
      <c r="AS2" s="480"/>
      <c r="AT2" s="480"/>
      <c r="AU2" s="480"/>
      <c r="AV2" s="480"/>
      <c r="AW2" s="52"/>
      <c r="AX2" s="36"/>
      <c r="AY2" s="36"/>
      <c r="AZ2" s="653" t="s">
        <v>0</v>
      </c>
      <c r="BA2" s="654"/>
      <c r="BB2" s="654"/>
      <c r="BC2" s="654"/>
      <c r="BD2" s="654"/>
      <c r="BE2" s="654"/>
      <c r="BF2" s="654"/>
      <c r="BG2" s="675">
        <f>'納品書（控）'!$BG$2</f>
        <v>0</v>
      </c>
      <c r="BH2" s="676"/>
      <c r="BI2" s="676"/>
      <c r="BJ2" s="676"/>
      <c r="BK2" s="676"/>
      <c r="BL2" s="676"/>
      <c r="BM2" s="676"/>
      <c r="BN2" s="676"/>
      <c r="BO2" s="676"/>
      <c r="BP2" s="676"/>
      <c r="BQ2" s="676"/>
      <c r="BR2" s="676"/>
      <c r="BS2" s="676"/>
      <c r="BT2" s="676"/>
      <c r="BU2" s="676"/>
      <c r="BV2" s="676"/>
      <c r="BW2" s="677"/>
    </row>
    <row r="3" spans="2:75" ht="20.100000000000001" customHeight="1">
      <c r="B3" s="652"/>
      <c r="C3" s="652"/>
      <c r="D3" s="652"/>
      <c r="E3" s="652"/>
      <c r="F3" s="652"/>
      <c r="G3" s="652"/>
      <c r="H3" s="652"/>
      <c r="I3" s="652"/>
      <c r="J3" s="652"/>
      <c r="K3" s="652"/>
      <c r="L3" s="652"/>
      <c r="M3" s="652"/>
      <c r="N3" s="652"/>
      <c r="O3" s="652"/>
      <c r="P3" s="652"/>
      <c r="Q3" s="652"/>
      <c r="R3" s="652"/>
      <c r="S3" s="652"/>
      <c r="T3" s="652"/>
      <c r="U3" s="652"/>
      <c r="V3" s="652"/>
      <c r="W3" s="53"/>
      <c r="X3" s="54"/>
      <c r="Y3" s="54"/>
      <c r="Z3" s="54"/>
      <c r="AA3" s="54"/>
      <c r="AB3" s="54"/>
      <c r="AC3" s="54"/>
      <c r="AD3" s="54"/>
      <c r="AE3" s="54"/>
      <c r="AF3" s="54"/>
      <c r="AG3" s="54"/>
      <c r="AH3" s="54"/>
      <c r="AI3" s="54"/>
      <c r="AJ3" s="54"/>
      <c r="AK3" s="54"/>
      <c r="AL3" s="54"/>
      <c r="AM3" s="54"/>
      <c r="AN3" s="54"/>
      <c r="AO3" s="54"/>
      <c r="AP3" s="54"/>
      <c r="AQ3" s="54"/>
      <c r="AR3" s="54"/>
      <c r="AS3" s="54"/>
      <c r="AT3" s="54"/>
      <c r="AU3" s="36"/>
      <c r="AV3" s="36"/>
      <c r="AW3" s="36"/>
      <c r="AX3" s="36"/>
      <c r="AY3" s="36"/>
      <c r="AZ3" s="678" t="str">
        <f>'納品書（控）'!$AZ$3</f>
        <v>納品企業情報</v>
      </c>
      <c r="BA3" s="678"/>
      <c r="BB3" s="678"/>
      <c r="BC3" s="678"/>
      <c r="BD3" s="678"/>
      <c r="BE3" s="678"/>
      <c r="BF3" s="678"/>
      <c r="BG3" s="678"/>
      <c r="BH3" s="678"/>
      <c r="BI3" s="678"/>
      <c r="BJ3" s="678"/>
      <c r="BK3" s="678"/>
      <c r="BL3" s="678"/>
      <c r="BM3" s="678"/>
      <c r="BN3" s="678"/>
      <c r="BO3" s="678"/>
      <c r="BP3" s="678"/>
      <c r="BQ3" s="678"/>
      <c r="BR3" s="678"/>
      <c r="BS3" s="678"/>
      <c r="BT3" s="678"/>
      <c r="BU3" s="678"/>
      <c r="BV3" s="678"/>
      <c r="BW3" s="678"/>
    </row>
    <row r="4" spans="2:75" ht="18" customHeight="1">
      <c r="B4" s="655" t="s">
        <v>1</v>
      </c>
      <c r="C4" s="656"/>
      <c r="D4" s="656"/>
      <c r="E4" s="656"/>
      <c r="F4" s="656"/>
      <c r="G4" s="656"/>
      <c r="H4" s="656"/>
      <c r="I4" s="656"/>
      <c r="J4" s="656"/>
      <c r="K4" s="656"/>
      <c r="L4" s="656"/>
      <c r="M4" s="657"/>
      <c r="N4" s="655" t="s">
        <v>14</v>
      </c>
      <c r="O4" s="656"/>
      <c r="P4" s="656"/>
      <c r="Q4" s="656"/>
      <c r="R4" s="656"/>
      <c r="S4" s="656"/>
      <c r="T4" s="656"/>
      <c r="U4" s="656"/>
      <c r="V4" s="657"/>
      <c r="W4" s="55"/>
      <c r="X4" s="36"/>
      <c r="Y4" s="36"/>
      <c r="Z4" s="655" t="s">
        <v>3</v>
      </c>
      <c r="AA4" s="656"/>
      <c r="AB4" s="656"/>
      <c r="AC4" s="656"/>
      <c r="AD4" s="656"/>
      <c r="AE4" s="656"/>
      <c r="AF4" s="656"/>
      <c r="AG4" s="656"/>
      <c r="AH4" s="656"/>
      <c r="AI4" s="656"/>
      <c r="AJ4" s="656"/>
      <c r="AK4" s="656"/>
      <c r="AL4" s="656"/>
      <c r="AM4" s="656"/>
      <c r="AN4" s="656"/>
      <c r="AO4" s="656"/>
      <c r="AP4" s="656"/>
      <c r="AQ4" s="656"/>
      <c r="AR4" s="656"/>
      <c r="AS4" s="656"/>
      <c r="AT4" s="656"/>
      <c r="AU4" s="656"/>
      <c r="AV4" s="657"/>
      <c r="AW4" s="36"/>
      <c r="AX4" s="36"/>
      <c r="AY4" s="36"/>
      <c r="AZ4" s="658" t="s">
        <v>42</v>
      </c>
      <c r="BA4" s="659"/>
      <c r="BB4" s="659"/>
      <c r="BC4" s="659"/>
      <c r="BD4" s="660"/>
      <c r="BE4" s="661">
        <f>'納品書（控）'!$BE$4</f>
        <v>0</v>
      </c>
      <c r="BF4" s="661"/>
      <c r="BG4" s="661"/>
      <c r="BH4" s="661"/>
      <c r="BI4" s="661"/>
      <c r="BJ4" s="661"/>
      <c r="BK4" s="661"/>
      <c r="BL4" s="661"/>
      <c r="BM4" s="661"/>
      <c r="BN4" s="661"/>
      <c r="BO4" s="661"/>
      <c r="BP4" s="661"/>
      <c r="BQ4" s="661"/>
      <c r="BR4" s="661"/>
      <c r="BS4" s="661"/>
      <c r="BT4" s="661"/>
      <c r="BU4" s="661"/>
      <c r="BV4" s="661"/>
      <c r="BW4" s="662"/>
    </row>
    <row r="5" spans="2:75" ht="18" customHeight="1">
      <c r="B5" s="690">
        <f>'納品書（控）'!B5</f>
        <v>0</v>
      </c>
      <c r="C5" s="691"/>
      <c r="D5" s="691"/>
      <c r="E5" s="691"/>
      <c r="F5" s="691"/>
      <c r="G5" s="691"/>
      <c r="H5" s="691"/>
      <c r="I5" s="691"/>
      <c r="J5" s="691"/>
      <c r="K5" s="691"/>
      <c r="L5" s="691"/>
      <c r="M5" s="692"/>
      <c r="N5" s="693">
        <f>'納品書（控）'!N5</f>
        <v>0</v>
      </c>
      <c r="O5" s="694"/>
      <c r="P5" s="694"/>
      <c r="Q5" s="694"/>
      <c r="R5" s="694"/>
      <c r="S5" s="694"/>
      <c r="T5" s="694"/>
      <c r="U5" s="694"/>
      <c r="V5" s="695"/>
      <c r="W5" s="50"/>
      <c r="X5" s="36"/>
      <c r="Y5" s="36"/>
      <c r="Z5" s="696">
        <f>'納品書（控）'!$Z$5</f>
        <v>0</v>
      </c>
      <c r="AA5" s="697"/>
      <c r="AB5" s="697"/>
      <c r="AC5" s="697"/>
      <c r="AD5" s="697"/>
      <c r="AE5" s="697"/>
      <c r="AF5" s="697"/>
      <c r="AG5" s="697"/>
      <c r="AH5" s="697"/>
      <c r="AI5" s="697"/>
      <c r="AJ5" s="697"/>
      <c r="AK5" s="697"/>
      <c r="AL5" s="697"/>
      <c r="AM5" s="697"/>
      <c r="AN5" s="697"/>
      <c r="AO5" s="697"/>
      <c r="AP5" s="697"/>
      <c r="AQ5" s="697"/>
      <c r="AR5" s="697"/>
      <c r="AS5" s="697"/>
      <c r="AT5" s="697"/>
      <c r="AU5" s="697"/>
      <c r="AV5" s="698"/>
      <c r="AW5" s="36"/>
      <c r="AX5" s="36"/>
      <c r="AY5" s="36"/>
      <c r="AZ5" s="699">
        <f>'納品書（控）'!$AZ$5</f>
        <v>0</v>
      </c>
      <c r="BA5" s="700"/>
      <c r="BB5" s="700"/>
      <c r="BC5" s="700"/>
      <c r="BD5" s="700"/>
      <c r="BE5" s="700"/>
      <c r="BF5" s="700"/>
      <c r="BG5" s="700"/>
      <c r="BH5" s="700"/>
      <c r="BI5" s="700"/>
      <c r="BJ5" s="700"/>
      <c r="BK5" s="700"/>
      <c r="BL5" s="700"/>
      <c r="BM5" s="700"/>
      <c r="BN5" s="700"/>
      <c r="BO5" s="700"/>
      <c r="BP5" s="700"/>
      <c r="BQ5" s="700"/>
      <c r="BR5" s="700"/>
      <c r="BS5" s="700"/>
      <c r="BT5" s="700"/>
      <c r="BU5" s="700"/>
      <c r="BV5" s="700"/>
      <c r="BW5" s="701"/>
    </row>
    <row r="6" spans="2:75" ht="18" customHeight="1" thickBot="1">
      <c r="B6" s="56"/>
      <c r="C6" s="56"/>
      <c r="D6" s="56"/>
      <c r="E6" s="56"/>
      <c r="F6" s="56"/>
      <c r="G6" s="56"/>
      <c r="H6" s="56"/>
      <c r="I6" s="56"/>
      <c r="J6" s="56"/>
      <c r="K6" s="56"/>
      <c r="L6" s="56"/>
      <c r="M6" s="56"/>
      <c r="N6" s="50"/>
      <c r="O6" s="50"/>
      <c r="P6" s="50"/>
      <c r="Q6" s="50"/>
      <c r="R6" s="50"/>
      <c r="S6" s="50"/>
      <c r="T6" s="50"/>
      <c r="U6" s="50"/>
      <c r="V6" s="50"/>
      <c r="W6" s="50"/>
      <c r="X6" s="54"/>
      <c r="Y6" s="54"/>
      <c r="Z6" s="54"/>
      <c r="AA6" s="54"/>
      <c r="AB6" s="54"/>
      <c r="AC6" s="54"/>
      <c r="AD6" s="54"/>
      <c r="AE6" s="54"/>
      <c r="AF6" s="54"/>
      <c r="AG6" s="54"/>
      <c r="AH6" s="54"/>
      <c r="AI6" s="54"/>
      <c r="AJ6" s="54"/>
      <c r="AK6" s="54"/>
      <c r="AL6" s="54"/>
      <c r="AM6" s="54"/>
      <c r="AU6" s="36"/>
      <c r="AV6" s="36"/>
      <c r="AW6" s="36"/>
      <c r="AX6" s="36"/>
      <c r="AY6" s="36"/>
      <c r="AZ6" s="612" t="s">
        <v>43</v>
      </c>
      <c r="BA6" s="613"/>
      <c r="BB6" s="613"/>
      <c r="BC6" s="613"/>
      <c r="BD6" s="614"/>
      <c r="BE6" s="702">
        <f>'納品書（控）'!$BE$6</f>
        <v>0</v>
      </c>
      <c r="BF6" s="703"/>
      <c r="BG6" s="703"/>
      <c r="BH6" s="703"/>
      <c r="BI6" s="703"/>
      <c r="BJ6" s="703"/>
      <c r="BK6" s="703"/>
      <c r="BL6" s="703"/>
      <c r="BM6" s="703"/>
      <c r="BN6" s="703"/>
      <c r="BO6" s="703"/>
      <c r="BP6" s="703"/>
      <c r="BQ6" s="703"/>
      <c r="BR6" s="703"/>
      <c r="BS6" s="703"/>
      <c r="BT6" s="703"/>
      <c r="BU6" s="703"/>
      <c r="BV6" s="703"/>
      <c r="BW6" s="704"/>
    </row>
    <row r="7" spans="2:75" ht="18" customHeight="1">
      <c r="B7" s="404" t="s">
        <v>35</v>
      </c>
      <c r="C7" s="405"/>
      <c r="D7" s="405"/>
      <c r="E7" s="405"/>
      <c r="F7" s="405"/>
      <c r="G7" s="405"/>
      <c r="H7" s="405"/>
      <c r="I7" s="687" t="s">
        <v>34</v>
      </c>
      <c r="J7" s="688"/>
      <c r="K7" s="688"/>
      <c r="L7" s="688"/>
      <c r="M7" s="688"/>
      <c r="N7" s="688"/>
      <c r="O7" s="688"/>
      <c r="P7" s="688"/>
      <c r="Q7" s="688"/>
      <c r="R7" s="688"/>
      <c r="S7" s="688"/>
      <c r="T7" s="688"/>
      <c r="U7" s="688"/>
      <c r="V7" s="689"/>
      <c r="X7" s="54"/>
      <c r="Y7" s="54"/>
      <c r="Z7" s="679" t="s">
        <v>44</v>
      </c>
      <c r="AA7" s="679"/>
      <c r="AB7" s="679"/>
      <c r="AC7" s="679"/>
      <c r="AD7" s="679"/>
      <c r="AE7" s="680">
        <f>'納品書（控）'!$AE$7</f>
        <v>0</v>
      </c>
      <c r="AF7" s="680"/>
      <c r="AG7" s="680"/>
      <c r="AH7" s="680"/>
      <c r="AI7" s="680"/>
      <c r="AJ7" s="680"/>
      <c r="AK7" s="681" t="s">
        <v>76</v>
      </c>
      <c r="AL7" s="681"/>
      <c r="AM7" s="681"/>
      <c r="AN7" s="681"/>
      <c r="AO7" s="681"/>
      <c r="AP7" s="681"/>
      <c r="AQ7" s="682">
        <f>'納品書（控）'!$AQ$7</f>
        <v>0</v>
      </c>
      <c r="AR7" s="682"/>
      <c r="AS7" s="682"/>
      <c r="AT7" s="682"/>
      <c r="AU7" s="682"/>
      <c r="AV7" s="682"/>
      <c r="AW7" s="36"/>
      <c r="AX7" s="36"/>
      <c r="AY7" s="36"/>
      <c r="AZ7" s="683">
        <f>'納品書（控）'!$AZ$7</f>
        <v>0</v>
      </c>
      <c r="BA7" s="684"/>
      <c r="BB7" s="684"/>
      <c r="BC7" s="684"/>
      <c r="BD7" s="684"/>
      <c r="BE7" s="684"/>
      <c r="BF7" s="684"/>
      <c r="BG7" s="684"/>
      <c r="BH7" s="684"/>
      <c r="BI7" s="684"/>
      <c r="BJ7" s="684"/>
      <c r="BK7" s="684"/>
      <c r="BL7" s="684"/>
      <c r="BM7" s="684"/>
      <c r="BN7" s="684"/>
      <c r="BO7" s="684"/>
      <c r="BP7" s="684"/>
      <c r="BQ7" s="684"/>
      <c r="BR7" s="684"/>
      <c r="BS7" s="684"/>
      <c r="BT7" s="684"/>
      <c r="BU7" s="663" t="s">
        <v>11</v>
      </c>
      <c r="BV7" s="663"/>
      <c r="BW7" s="664"/>
    </row>
    <row r="8" spans="2:75" ht="15" customHeight="1">
      <c r="B8" s="416" t="str">
        <f>IF('納品書（控）'!BY9=1,"直 送","")</f>
        <v>直 送</v>
      </c>
      <c r="C8" s="417"/>
      <c r="D8" s="417"/>
      <c r="E8" s="417"/>
      <c r="F8" s="417"/>
      <c r="G8" s="417"/>
      <c r="H8" s="418"/>
      <c r="I8" s="667" t="s">
        <v>10</v>
      </c>
      <c r="J8" s="668"/>
      <c r="K8" s="668"/>
      <c r="L8" s="668"/>
      <c r="M8" s="668"/>
      <c r="N8" s="668"/>
      <c r="O8" s="669"/>
      <c r="P8" s="667" t="s">
        <v>9</v>
      </c>
      <c r="Q8" s="668"/>
      <c r="R8" s="668"/>
      <c r="S8" s="668"/>
      <c r="T8" s="668"/>
      <c r="U8" s="668"/>
      <c r="V8" s="673"/>
      <c r="X8" s="54"/>
      <c r="Y8" s="54"/>
      <c r="Z8" s="36"/>
      <c r="AA8" s="36"/>
      <c r="AB8" s="36"/>
      <c r="AC8" s="36"/>
      <c r="AD8" s="36"/>
      <c r="AE8" s="36"/>
      <c r="AF8" s="36"/>
      <c r="AG8" s="36"/>
      <c r="AH8" s="36"/>
      <c r="AI8" s="36"/>
      <c r="AJ8" s="36"/>
      <c r="AK8" s="36"/>
      <c r="AL8" s="36"/>
      <c r="AM8" s="36"/>
      <c r="AN8" s="36"/>
      <c r="AO8" s="36"/>
      <c r="AP8" s="36"/>
      <c r="AU8" s="36"/>
      <c r="AV8" s="36"/>
      <c r="AW8" s="36"/>
      <c r="AX8" s="36"/>
      <c r="AY8" s="36"/>
      <c r="AZ8" s="685"/>
      <c r="BA8" s="686"/>
      <c r="BB8" s="686"/>
      <c r="BC8" s="686"/>
      <c r="BD8" s="686"/>
      <c r="BE8" s="686"/>
      <c r="BF8" s="686"/>
      <c r="BG8" s="686"/>
      <c r="BH8" s="686"/>
      <c r="BI8" s="686"/>
      <c r="BJ8" s="686"/>
      <c r="BK8" s="686"/>
      <c r="BL8" s="686"/>
      <c r="BM8" s="686"/>
      <c r="BN8" s="686"/>
      <c r="BO8" s="686"/>
      <c r="BP8" s="686"/>
      <c r="BQ8" s="686"/>
      <c r="BR8" s="686"/>
      <c r="BS8" s="686"/>
      <c r="BT8" s="686"/>
      <c r="BU8" s="665"/>
      <c r="BV8" s="665"/>
      <c r="BW8" s="666"/>
    </row>
    <row r="9" spans="2:75" ht="5.0999999999999996" customHeight="1">
      <c r="B9" s="419"/>
      <c r="C9" s="420"/>
      <c r="D9" s="420"/>
      <c r="E9" s="420"/>
      <c r="F9" s="420"/>
      <c r="G9" s="420"/>
      <c r="H9" s="421"/>
      <c r="I9" s="670"/>
      <c r="J9" s="671"/>
      <c r="K9" s="671"/>
      <c r="L9" s="671"/>
      <c r="M9" s="671"/>
      <c r="N9" s="671"/>
      <c r="O9" s="672"/>
      <c r="P9" s="670"/>
      <c r="Q9" s="671"/>
      <c r="R9" s="671"/>
      <c r="S9" s="671"/>
      <c r="T9" s="671"/>
      <c r="U9" s="671"/>
      <c r="V9" s="674"/>
      <c r="X9" s="54"/>
      <c r="Y9" s="54"/>
      <c r="Z9" s="36"/>
      <c r="AA9" s="36"/>
      <c r="AB9" s="36"/>
      <c r="AC9" s="36"/>
      <c r="AD9" s="36"/>
      <c r="AE9" s="36"/>
      <c r="AF9" s="36"/>
      <c r="AG9" s="36"/>
      <c r="AH9" s="36"/>
      <c r="AI9" s="36"/>
      <c r="AJ9" s="36"/>
      <c r="AK9" s="36"/>
      <c r="AL9" s="36"/>
      <c r="AM9" s="36"/>
      <c r="AN9" s="36"/>
      <c r="AO9" s="36"/>
      <c r="AP9" s="36"/>
      <c r="AU9" s="36"/>
      <c r="AV9" s="36"/>
      <c r="AW9" s="36"/>
      <c r="AX9" s="36"/>
      <c r="AY9" s="36"/>
      <c r="AZ9" s="38"/>
      <c r="BA9" s="38"/>
      <c r="BB9" s="38"/>
      <c r="BC9" s="38"/>
      <c r="BD9" s="38"/>
      <c r="BE9" s="38"/>
      <c r="BF9" s="38"/>
      <c r="BG9" s="38"/>
      <c r="BH9" s="38"/>
      <c r="BI9" s="38"/>
      <c r="BJ9" s="38"/>
      <c r="BK9" s="38"/>
      <c r="BL9" s="38"/>
      <c r="BM9" s="38"/>
      <c r="BN9" s="38"/>
      <c r="BO9" s="38"/>
      <c r="BP9" s="38"/>
      <c r="BQ9" s="38"/>
      <c r="BR9" s="38"/>
      <c r="BS9" s="38"/>
      <c r="BT9" s="38"/>
      <c r="BU9" s="39"/>
      <c r="BV9" s="39"/>
      <c r="BW9" s="39"/>
    </row>
    <row r="10" spans="2:75" ht="15" customHeight="1">
      <c r="B10" s="422" t="str">
        <f>IF('納品書（控）'!BY9=2,"倉　庫","")</f>
        <v/>
      </c>
      <c r="C10" s="423"/>
      <c r="D10" s="423"/>
      <c r="E10" s="423"/>
      <c r="F10" s="423"/>
      <c r="G10" s="423"/>
      <c r="H10" s="424"/>
      <c r="I10" s="441">
        <f>'納品書（控）'!$I$9</f>
        <v>0</v>
      </c>
      <c r="J10" s="442"/>
      <c r="K10" s="442"/>
      <c r="L10" s="442"/>
      <c r="M10" s="442"/>
      <c r="N10" s="442"/>
      <c r="O10" s="443"/>
      <c r="P10" s="447">
        <f>'納品書（控）'!$P$9</f>
        <v>0</v>
      </c>
      <c r="Q10" s="447"/>
      <c r="R10" s="447"/>
      <c r="S10" s="447"/>
      <c r="T10" s="447"/>
      <c r="U10" s="447"/>
      <c r="V10" s="448"/>
      <c r="X10" s="36"/>
      <c r="Y10" s="36"/>
      <c r="Z10" s="57" t="s">
        <v>16</v>
      </c>
      <c r="AA10" s="57"/>
      <c r="AB10" s="57"/>
      <c r="AC10" s="57"/>
      <c r="AD10" s="57"/>
      <c r="AE10" s="57"/>
      <c r="AF10" s="57"/>
      <c r="AG10" s="57"/>
      <c r="AH10" s="57"/>
      <c r="AI10" s="57"/>
      <c r="AJ10" s="57"/>
      <c r="AK10" s="57"/>
      <c r="AL10" s="57"/>
      <c r="AM10" s="57"/>
      <c r="AN10" s="57"/>
      <c r="AO10" s="57"/>
      <c r="AP10" s="57"/>
      <c r="AQ10" s="57"/>
      <c r="AR10" s="57"/>
      <c r="AS10" s="57"/>
      <c r="AT10" s="57"/>
      <c r="AU10" s="36"/>
      <c r="AV10" s="36"/>
      <c r="AW10" s="36"/>
      <c r="AX10" s="36"/>
      <c r="AY10" s="36"/>
      <c r="AZ10" s="36"/>
      <c r="BA10" s="36"/>
      <c r="BB10" s="36"/>
      <c r="BC10" s="36"/>
      <c r="BD10" s="36"/>
      <c r="BE10" s="36"/>
      <c r="BF10" s="36"/>
      <c r="BG10" s="36"/>
      <c r="BH10" s="36"/>
    </row>
    <row r="11" spans="2:75" ht="9" customHeight="1" thickBot="1">
      <c r="B11" s="425"/>
      <c r="C11" s="426"/>
      <c r="D11" s="426"/>
      <c r="E11" s="426"/>
      <c r="F11" s="426"/>
      <c r="G11" s="426"/>
      <c r="H11" s="427"/>
      <c r="I11" s="444"/>
      <c r="J11" s="445"/>
      <c r="K11" s="445"/>
      <c r="L11" s="445"/>
      <c r="M11" s="445"/>
      <c r="N11" s="445"/>
      <c r="O11" s="446"/>
      <c r="P11" s="449"/>
      <c r="Q11" s="449"/>
      <c r="R11" s="449"/>
      <c r="S11" s="449"/>
      <c r="T11" s="449"/>
      <c r="U11" s="449"/>
      <c r="V11" s="450"/>
      <c r="X11" s="36"/>
      <c r="Y11" s="36"/>
      <c r="Z11" s="451" t="s">
        <v>7</v>
      </c>
      <c r="AA11" s="452"/>
      <c r="AB11" s="452"/>
      <c r="AC11" s="452"/>
      <c r="AD11" s="452"/>
      <c r="AE11" s="452"/>
      <c r="AF11" s="453"/>
      <c r="AG11" s="457" t="s">
        <v>17</v>
      </c>
      <c r="AH11" s="458"/>
      <c r="AI11" s="458"/>
      <c r="AJ11" s="458"/>
      <c r="AK11" s="458"/>
      <c r="AL11" s="458"/>
      <c r="AM11" s="458"/>
      <c r="AN11" s="458"/>
      <c r="AO11" s="459"/>
      <c r="AP11" s="451" t="s">
        <v>18</v>
      </c>
      <c r="AQ11" s="452"/>
      <c r="AR11" s="452"/>
      <c r="AS11" s="452"/>
      <c r="AT11" s="452"/>
      <c r="AU11" s="452"/>
      <c r="AV11" s="453"/>
      <c r="AW11" s="36"/>
      <c r="AX11" s="36"/>
      <c r="AY11" s="36"/>
      <c r="AZ11" s="609" t="s">
        <v>13</v>
      </c>
      <c r="BA11" s="610"/>
      <c r="BB11" s="610"/>
      <c r="BC11" s="610"/>
      <c r="BD11" s="610"/>
      <c r="BE11" s="610"/>
      <c r="BF11" s="610"/>
      <c r="BG11" s="611"/>
      <c r="BH11" s="610" t="s">
        <v>12</v>
      </c>
      <c r="BI11" s="610"/>
      <c r="BJ11" s="610"/>
      <c r="BK11" s="610"/>
      <c r="BL11" s="610"/>
      <c r="BM11" s="610"/>
      <c r="BN11" s="611"/>
      <c r="BO11" s="633" t="s">
        <v>31</v>
      </c>
      <c r="BP11" s="634"/>
      <c r="BQ11" s="634"/>
      <c r="BR11" s="634"/>
      <c r="BS11" s="634"/>
      <c r="BT11" s="634"/>
      <c r="BU11" s="634"/>
      <c r="BV11" s="634"/>
      <c r="BW11" s="635"/>
    </row>
    <row r="12" spans="2:75" ht="9" customHeight="1">
      <c r="B12" s="409"/>
      <c r="C12" s="409"/>
      <c r="D12" s="409"/>
      <c r="E12" s="409"/>
      <c r="F12" s="409"/>
      <c r="G12" s="409"/>
      <c r="H12" s="409"/>
      <c r="I12" s="409"/>
      <c r="J12" s="409"/>
      <c r="K12" s="409"/>
      <c r="L12" s="409"/>
      <c r="M12" s="409"/>
      <c r="N12" s="409"/>
      <c r="O12" s="409"/>
      <c r="P12" s="409"/>
      <c r="Q12" s="409"/>
      <c r="R12" s="409"/>
      <c r="S12" s="409"/>
      <c r="T12" s="409"/>
      <c r="U12" s="409"/>
      <c r="V12" s="409"/>
      <c r="W12" s="36"/>
      <c r="X12" s="36"/>
      <c r="Y12" s="36"/>
      <c r="Z12" s="454"/>
      <c r="AA12" s="455"/>
      <c r="AB12" s="455"/>
      <c r="AC12" s="455"/>
      <c r="AD12" s="455"/>
      <c r="AE12" s="455"/>
      <c r="AF12" s="456"/>
      <c r="AG12" s="460"/>
      <c r="AH12" s="461"/>
      <c r="AI12" s="461"/>
      <c r="AJ12" s="461"/>
      <c r="AK12" s="461"/>
      <c r="AL12" s="461"/>
      <c r="AM12" s="461"/>
      <c r="AN12" s="461"/>
      <c r="AO12" s="462"/>
      <c r="AP12" s="454"/>
      <c r="AQ12" s="455"/>
      <c r="AR12" s="455"/>
      <c r="AS12" s="455"/>
      <c r="AT12" s="455"/>
      <c r="AU12" s="455"/>
      <c r="AV12" s="456"/>
      <c r="AW12" s="36"/>
      <c r="AX12" s="36"/>
      <c r="AY12" s="36"/>
      <c r="AZ12" s="612"/>
      <c r="BA12" s="613"/>
      <c r="BB12" s="613"/>
      <c r="BC12" s="613"/>
      <c r="BD12" s="613"/>
      <c r="BE12" s="613"/>
      <c r="BF12" s="613"/>
      <c r="BG12" s="614"/>
      <c r="BH12" s="613"/>
      <c r="BI12" s="613"/>
      <c r="BJ12" s="613"/>
      <c r="BK12" s="613"/>
      <c r="BL12" s="613"/>
      <c r="BM12" s="613"/>
      <c r="BN12" s="614"/>
      <c r="BO12" s="633"/>
      <c r="BP12" s="634"/>
      <c r="BQ12" s="634"/>
      <c r="BR12" s="634"/>
      <c r="BS12" s="634"/>
      <c r="BT12" s="634"/>
      <c r="BU12" s="634"/>
      <c r="BV12" s="634"/>
      <c r="BW12" s="635"/>
    </row>
    <row r="13" spans="2:75" ht="15.95" customHeight="1">
      <c r="B13" s="648" t="s">
        <v>20</v>
      </c>
      <c r="C13" s="649"/>
      <c r="D13" s="649"/>
      <c r="E13" s="649"/>
      <c r="F13" s="649"/>
      <c r="G13" s="649"/>
      <c r="H13" s="649"/>
      <c r="I13" s="649"/>
      <c r="J13" s="649"/>
      <c r="K13" s="649"/>
      <c r="L13" s="649"/>
      <c r="M13" s="649"/>
      <c r="N13" s="649"/>
      <c r="O13" s="649"/>
      <c r="P13" s="649"/>
      <c r="Q13" s="649"/>
      <c r="R13" s="649"/>
      <c r="S13" s="649"/>
      <c r="T13" s="649"/>
      <c r="U13" s="649"/>
      <c r="V13" s="650"/>
      <c r="W13" s="36"/>
      <c r="X13" s="36"/>
      <c r="Y13" s="36"/>
      <c r="Z13" s="566" t="str">
        <f>'納品書（控）'!Z12</f>
        <v/>
      </c>
      <c r="AA13" s="567"/>
      <c r="AB13" s="567"/>
      <c r="AC13" s="567"/>
      <c r="AD13" s="567"/>
      <c r="AE13" s="567"/>
      <c r="AF13" s="568"/>
      <c r="AG13" s="569" t="str">
        <f>'納品書（控）'!AG12</f>
        <v/>
      </c>
      <c r="AH13" s="570"/>
      <c r="AI13" s="570"/>
      <c r="AJ13" s="570"/>
      <c r="AK13" s="570"/>
      <c r="AL13" s="570"/>
      <c r="AM13" s="570"/>
      <c r="AN13" s="570"/>
      <c r="AO13" s="571"/>
      <c r="AP13" s="569" t="str">
        <f>'納品書（控）'!AP12</f>
        <v/>
      </c>
      <c r="AQ13" s="570"/>
      <c r="AR13" s="570"/>
      <c r="AS13" s="570"/>
      <c r="AT13" s="570"/>
      <c r="AU13" s="570"/>
      <c r="AV13" s="571"/>
      <c r="AW13" s="36"/>
      <c r="AX13" s="36"/>
      <c r="AY13" s="36"/>
      <c r="AZ13" s="587">
        <f>IFERROR(AG17,0)</f>
        <v>0</v>
      </c>
      <c r="BA13" s="588"/>
      <c r="BB13" s="588"/>
      <c r="BC13" s="588"/>
      <c r="BD13" s="588"/>
      <c r="BE13" s="588"/>
      <c r="BF13" s="588"/>
      <c r="BG13" s="589"/>
      <c r="BH13" s="587" t="str">
        <f>IF(BG2="","登録番号必須",AP17)</f>
        <v/>
      </c>
      <c r="BI13" s="588"/>
      <c r="BJ13" s="588"/>
      <c r="BK13" s="588"/>
      <c r="BL13" s="588"/>
      <c r="BM13" s="588"/>
      <c r="BN13" s="589"/>
      <c r="BO13" s="593" t="str">
        <f>IFERROR(AZ13+BH13,"")</f>
        <v/>
      </c>
      <c r="BP13" s="594"/>
      <c r="BQ13" s="594"/>
      <c r="BR13" s="594"/>
      <c r="BS13" s="594"/>
      <c r="BT13" s="594"/>
      <c r="BU13" s="594"/>
      <c r="BV13" s="594"/>
      <c r="BW13" s="595"/>
    </row>
    <row r="14" spans="2:75" ht="8.1" customHeight="1">
      <c r="B14" s="410">
        <f>'納品書（控）'!B13</f>
        <v>0</v>
      </c>
      <c r="C14" s="411"/>
      <c r="D14" s="411"/>
      <c r="E14" s="411"/>
      <c r="F14" s="411"/>
      <c r="G14" s="411"/>
      <c r="H14" s="411"/>
      <c r="I14" s="411"/>
      <c r="J14" s="411"/>
      <c r="K14" s="411"/>
      <c r="L14" s="411"/>
      <c r="M14" s="411"/>
      <c r="N14" s="411"/>
      <c r="O14" s="411"/>
      <c r="P14" s="411"/>
      <c r="Q14" s="411"/>
      <c r="R14" s="411"/>
      <c r="S14" s="411"/>
      <c r="T14" s="411"/>
      <c r="U14" s="411"/>
      <c r="V14" s="412"/>
      <c r="W14" s="36"/>
      <c r="X14" s="36"/>
      <c r="Y14" s="36"/>
      <c r="Z14" s="615" t="str">
        <f>'納品書（控）'!Z13</f>
        <v/>
      </c>
      <c r="AA14" s="616"/>
      <c r="AB14" s="616"/>
      <c r="AC14" s="616"/>
      <c r="AD14" s="616"/>
      <c r="AE14" s="616"/>
      <c r="AF14" s="617"/>
      <c r="AG14" s="621" t="str">
        <f>'納品書（控）'!AG13</f>
        <v/>
      </c>
      <c r="AH14" s="622"/>
      <c r="AI14" s="622"/>
      <c r="AJ14" s="622"/>
      <c r="AK14" s="622"/>
      <c r="AL14" s="622"/>
      <c r="AM14" s="622"/>
      <c r="AN14" s="622"/>
      <c r="AO14" s="623"/>
      <c r="AP14" s="627" t="str">
        <f>'納品書（控）'!AP13</f>
        <v/>
      </c>
      <c r="AQ14" s="628"/>
      <c r="AR14" s="628"/>
      <c r="AS14" s="628"/>
      <c r="AT14" s="628"/>
      <c r="AU14" s="628"/>
      <c r="AV14" s="629"/>
      <c r="AW14" s="36"/>
      <c r="AX14" s="36"/>
      <c r="AY14" s="36"/>
      <c r="AZ14" s="590"/>
      <c r="BA14" s="591"/>
      <c r="BB14" s="591"/>
      <c r="BC14" s="591"/>
      <c r="BD14" s="591"/>
      <c r="BE14" s="591"/>
      <c r="BF14" s="591"/>
      <c r="BG14" s="592"/>
      <c r="BH14" s="590"/>
      <c r="BI14" s="591"/>
      <c r="BJ14" s="591"/>
      <c r="BK14" s="591"/>
      <c r="BL14" s="591"/>
      <c r="BM14" s="591"/>
      <c r="BN14" s="592"/>
      <c r="BO14" s="596"/>
      <c r="BP14" s="597"/>
      <c r="BQ14" s="597"/>
      <c r="BR14" s="597"/>
      <c r="BS14" s="597"/>
      <c r="BT14" s="597"/>
      <c r="BU14" s="597"/>
      <c r="BV14" s="597"/>
      <c r="BW14" s="598"/>
    </row>
    <row r="15" spans="2:75" ht="8.1" customHeight="1">
      <c r="B15" s="413"/>
      <c r="C15" s="414"/>
      <c r="D15" s="414"/>
      <c r="E15" s="414"/>
      <c r="F15" s="414"/>
      <c r="G15" s="414"/>
      <c r="H15" s="414"/>
      <c r="I15" s="414"/>
      <c r="J15" s="414"/>
      <c r="K15" s="414"/>
      <c r="L15" s="414"/>
      <c r="M15" s="414"/>
      <c r="N15" s="414"/>
      <c r="O15" s="414"/>
      <c r="P15" s="414"/>
      <c r="Q15" s="414"/>
      <c r="R15" s="414"/>
      <c r="S15" s="414"/>
      <c r="T15" s="414"/>
      <c r="U15" s="414"/>
      <c r="V15" s="415"/>
      <c r="W15" s="50"/>
      <c r="X15" s="36"/>
      <c r="Y15" s="36"/>
      <c r="Z15" s="618"/>
      <c r="AA15" s="619"/>
      <c r="AB15" s="619"/>
      <c r="AC15" s="619"/>
      <c r="AD15" s="619"/>
      <c r="AE15" s="619"/>
      <c r="AF15" s="620"/>
      <c r="AG15" s="624"/>
      <c r="AH15" s="625"/>
      <c r="AI15" s="625"/>
      <c r="AJ15" s="625"/>
      <c r="AK15" s="625"/>
      <c r="AL15" s="625"/>
      <c r="AM15" s="625"/>
      <c r="AN15" s="625"/>
      <c r="AO15" s="626"/>
      <c r="AP15" s="630"/>
      <c r="AQ15" s="631"/>
      <c r="AR15" s="631"/>
      <c r="AS15" s="631"/>
      <c r="AT15" s="631"/>
      <c r="AU15" s="631"/>
      <c r="AV15" s="632"/>
      <c r="AW15" s="33"/>
      <c r="AX15" s="33"/>
      <c r="AY15" s="33"/>
      <c r="AZ15" s="33"/>
      <c r="BA15" s="33"/>
      <c r="BB15" s="34"/>
      <c r="BC15" s="36"/>
      <c r="BD15" s="36"/>
      <c r="BE15" s="36"/>
      <c r="BF15" s="36"/>
      <c r="BG15" s="36"/>
      <c r="BH15" s="36"/>
      <c r="BI15" s="36"/>
      <c r="BJ15" s="36"/>
      <c r="BK15" s="36"/>
      <c r="BL15" s="36"/>
      <c r="BM15" s="36"/>
      <c r="BN15" s="36"/>
      <c r="BO15" s="36"/>
      <c r="BP15" s="58"/>
      <c r="BQ15" s="58"/>
    </row>
    <row r="16" spans="2:75" ht="15.95" customHeight="1" thickBot="1">
      <c r="B16" s="636">
        <f>'納品書（控）'!B15</f>
        <v>0</v>
      </c>
      <c r="C16" s="637"/>
      <c r="D16" s="637"/>
      <c r="E16" s="637"/>
      <c r="F16" s="637"/>
      <c r="G16" s="637"/>
      <c r="H16" s="637"/>
      <c r="I16" s="637"/>
      <c r="J16" s="637"/>
      <c r="K16" s="637"/>
      <c r="L16" s="637"/>
      <c r="M16" s="637"/>
      <c r="N16" s="637"/>
      <c r="O16" s="637"/>
      <c r="P16" s="637"/>
      <c r="Q16" s="637"/>
      <c r="R16" s="637"/>
      <c r="S16" s="637"/>
      <c r="T16" s="637"/>
      <c r="U16" s="637"/>
      <c r="V16" s="638"/>
      <c r="W16" s="50"/>
      <c r="X16" s="36"/>
      <c r="Y16" s="36"/>
      <c r="Z16" s="639" t="str">
        <f>'納品書（控）'!Z15</f>
        <v>対象外</v>
      </c>
      <c r="AA16" s="640"/>
      <c r="AB16" s="640"/>
      <c r="AC16" s="640"/>
      <c r="AD16" s="640"/>
      <c r="AE16" s="640"/>
      <c r="AF16" s="641"/>
      <c r="AG16" s="642" t="str">
        <f>'納品書（控）'!AG15</f>
        <v/>
      </c>
      <c r="AH16" s="643"/>
      <c r="AI16" s="643"/>
      <c r="AJ16" s="643"/>
      <c r="AK16" s="643"/>
      <c r="AL16" s="643"/>
      <c r="AM16" s="643"/>
      <c r="AN16" s="643"/>
      <c r="AO16" s="644"/>
      <c r="AP16" s="645" t="str">
        <f>'納品書（控）'!AP15</f>
        <v/>
      </c>
      <c r="AQ16" s="646"/>
      <c r="AR16" s="646"/>
      <c r="AS16" s="646"/>
      <c r="AT16" s="646"/>
      <c r="AU16" s="646"/>
      <c r="AV16" s="647"/>
      <c r="AW16" s="33"/>
      <c r="AX16" s="33"/>
      <c r="AY16" s="33"/>
      <c r="AZ16" s="33"/>
      <c r="BA16" s="33"/>
      <c r="BB16" s="34"/>
      <c r="BC16" s="36"/>
      <c r="BD16" s="36"/>
      <c r="BE16" s="36"/>
      <c r="BF16" s="36"/>
      <c r="BG16" s="36"/>
      <c r="BH16" s="36"/>
      <c r="BI16" s="36"/>
      <c r="BJ16" s="36"/>
      <c r="BK16" s="36"/>
      <c r="BL16" s="36"/>
      <c r="BM16" s="36"/>
      <c r="BN16" s="36"/>
      <c r="BO16" s="36"/>
      <c r="BP16" s="58"/>
      <c r="BQ16" s="58"/>
    </row>
    <row r="17" spans="2:78" ht="15.95" customHeight="1" thickTop="1">
      <c r="B17" s="406">
        <f>'納品書（控）'!B16</f>
        <v>0</v>
      </c>
      <c r="C17" s="407"/>
      <c r="D17" s="407"/>
      <c r="E17" s="407"/>
      <c r="F17" s="407"/>
      <c r="G17" s="407"/>
      <c r="H17" s="407"/>
      <c r="I17" s="407"/>
      <c r="J17" s="407"/>
      <c r="K17" s="407"/>
      <c r="L17" s="407"/>
      <c r="M17" s="407"/>
      <c r="N17" s="407"/>
      <c r="O17" s="407"/>
      <c r="P17" s="407"/>
      <c r="Q17" s="407"/>
      <c r="R17" s="407"/>
      <c r="S17" s="407"/>
      <c r="T17" s="407"/>
      <c r="U17" s="407"/>
      <c r="V17" s="408"/>
      <c r="X17" s="36"/>
      <c r="Y17" s="36"/>
      <c r="Z17" s="599" t="s">
        <v>19</v>
      </c>
      <c r="AA17" s="600"/>
      <c r="AB17" s="600"/>
      <c r="AC17" s="600"/>
      <c r="AD17" s="600"/>
      <c r="AE17" s="600"/>
      <c r="AF17" s="601"/>
      <c r="AG17" s="602">
        <f>'納品書（控）'!AG16</f>
        <v>0</v>
      </c>
      <c r="AH17" s="603"/>
      <c r="AI17" s="603"/>
      <c r="AJ17" s="603"/>
      <c r="AK17" s="603"/>
      <c r="AL17" s="603"/>
      <c r="AM17" s="603"/>
      <c r="AN17" s="603"/>
      <c r="AO17" s="604"/>
      <c r="AP17" s="605" t="str">
        <f>'納品書（控）'!AP16</f>
        <v/>
      </c>
      <c r="AQ17" s="606"/>
      <c r="AR17" s="606"/>
      <c r="AS17" s="606"/>
      <c r="AT17" s="606"/>
      <c r="AU17" s="606"/>
      <c r="AV17" s="607"/>
      <c r="AW17" s="58"/>
      <c r="AX17" s="58"/>
      <c r="AY17" s="58"/>
      <c r="AZ17" s="608"/>
      <c r="BA17" s="608"/>
      <c r="BB17" s="608"/>
      <c r="BC17" s="608"/>
      <c r="BD17" s="608"/>
      <c r="BE17" s="608"/>
      <c r="BF17" s="608"/>
      <c r="BG17" s="608"/>
      <c r="BH17" s="608"/>
      <c r="BI17" s="608"/>
      <c r="BJ17" s="608"/>
      <c r="BK17" s="608"/>
      <c r="BL17" s="608"/>
      <c r="BM17" s="608"/>
      <c r="BN17" s="608"/>
      <c r="BO17" s="608"/>
      <c r="BP17" s="608"/>
      <c r="BQ17" s="608"/>
      <c r="BR17" s="608"/>
      <c r="BS17" s="608"/>
      <c r="BT17" s="608"/>
      <c r="BU17" s="608"/>
      <c r="BV17" s="608"/>
      <c r="BW17" s="608"/>
    </row>
    <row r="18" spans="2:78" ht="9.9499999999999993" customHeight="1">
      <c r="B18" s="409"/>
      <c r="C18" s="409"/>
      <c r="D18" s="409"/>
      <c r="E18" s="409"/>
      <c r="F18" s="409"/>
      <c r="G18" s="409"/>
      <c r="H18" s="409"/>
      <c r="I18" s="409"/>
      <c r="J18" s="409"/>
      <c r="K18" s="409"/>
      <c r="L18" s="409"/>
      <c r="M18" s="409"/>
      <c r="N18" s="409"/>
      <c r="O18" s="409"/>
      <c r="P18" s="409"/>
      <c r="Q18" s="409"/>
      <c r="R18" s="409"/>
      <c r="S18" s="409"/>
      <c r="T18" s="409"/>
      <c r="U18" s="409"/>
      <c r="V18" s="409"/>
      <c r="AH18" s="59"/>
      <c r="AI18" s="59"/>
      <c r="AJ18" s="59"/>
      <c r="AK18" s="59"/>
      <c r="AL18" s="59"/>
      <c r="AM18" s="59"/>
      <c r="AN18" s="60"/>
      <c r="AO18" s="60"/>
      <c r="AP18" s="60"/>
      <c r="AQ18" s="60"/>
      <c r="AR18" s="60"/>
      <c r="AS18" s="60"/>
      <c r="AT18" s="60"/>
      <c r="AU18" s="58"/>
      <c r="AV18" s="58"/>
      <c r="AW18" s="58"/>
      <c r="AX18" s="58"/>
      <c r="AY18" s="58"/>
      <c r="AZ18" s="58"/>
      <c r="BA18" s="58"/>
      <c r="BB18" s="58"/>
      <c r="BC18" s="58"/>
      <c r="BD18" s="58"/>
      <c r="BE18" s="58"/>
      <c r="BF18" s="58"/>
      <c r="BG18" s="58"/>
      <c r="BH18" s="58"/>
      <c r="BI18" s="58"/>
      <c r="BJ18" s="58"/>
      <c r="BK18" s="58"/>
      <c r="BL18" s="58"/>
      <c r="BM18" s="58"/>
      <c r="BN18" s="58"/>
      <c r="BO18" s="58"/>
      <c r="BP18" s="58"/>
      <c r="BQ18" s="58"/>
    </row>
    <row r="19" spans="2:78" ht="15" customHeight="1" thickBot="1">
      <c r="B19" s="430" t="str">
        <f>'納品書（控）'!$B$18</f>
        <v>納品明細</v>
      </c>
      <c r="C19" s="430"/>
      <c r="D19" s="430"/>
      <c r="E19" s="430"/>
      <c r="F19" s="430"/>
      <c r="G19" s="430"/>
      <c r="H19" s="430"/>
      <c r="I19" s="62"/>
      <c r="J19" s="62"/>
      <c r="K19" s="62"/>
      <c r="L19" s="62"/>
      <c r="M19" s="62"/>
      <c r="N19" s="62"/>
      <c r="O19" s="62"/>
      <c r="P19" s="62"/>
      <c r="Q19" s="62"/>
      <c r="R19" s="61"/>
      <c r="S19" s="61"/>
      <c r="T19" s="61"/>
      <c r="U19" s="61"/>
      <c r="V19" s="61"/>
      <c r="W19" s="62"/>
      <c r="AH19" s="59"/>
      <c r="AI19" s="59"/>
      <c r="AJ19" s="59"/>
      <c r="AK19" s="59"/>
      <c r="AL19" s="59"/>
      <c r="AM19" s="59"/>
      <c r="AN19" s="60"/>
      <c r="AO19" s="60"/>
      <c r="AP19" s="60"/>
      <c r="AQ19" s="60"/>
      <c r="AR19" s="60"/>
      <c r="AS19" s="60"/>
      <c r="AT19" s="60"/>
      <c r="AU19" s="58"/>
      <c r="AV19" s="58"/>
      <c r="AW19" s="58"/>
      <c r="AX19" s="58"/>
      <c r="AY19" s="58"/>
      <c r="AZ19" s="58"/>
      <c r="BA19" s="58"/>
      <c r="BB19" s="58"/>
      <c r="BC19" s="58"/>
      <c r="BD19" s="58"/>
    </row>
    <row r="20" spans="2:78" ht="18.600000000000001" customHeight="1" thickBot="1">
      <c r="B20" s="63" t="s">
        <v>22</v>
      </c>
      <c r="C20" s="708" t="s">
        <v>25</v>
      </c>
      <c r="D20" s="709"/>
      <c r="E20" s="709"/>
      <c r="F20" s="709"/>
      <c r="G20" s="709"/>
      <c r="H20" s="710"/>
      <c r="I20" s="434" t="s">
        <v>24</v>
      </c>
      <c r="J20" s="435"/>
      <c r="K20" s="435"/>
      <c r="L20" s="435"/>
      <c r="M20" s="435"/>
      <c r="N20" s="435"/>
      <c r="O20" s="435"/>
      <c r="P20" s="435"/>
      <c r="Q20" s="435"/>
      <c r="R20" s="435"/>
      <c r="S20" s="435"/>
      <c r="T20" s="435"/>
      <c r="U20" s="435"/>
      <c r="V20" s="435"/>
      <c r="W20" s="436"/>
      <c r="X20" s="435" t="s">
        <v>4</v>
      </c>
      <c r="Y20" s="435"/>
      <c r="Z20" s="435"/>
      <c r="AA20" s="435"/>
      <c r="AB20" s="435"/>
      <c r="AC20" s="435"/>
      <c r="AD20" s="435"/>
      <c r="AE20" s="435"/>
      <c r="AF20" s="435"/>
      <c r="AG20" s="435"/>
      <c r="AH20" s="435"/>
      <c r="AI20" s="435"/>
      <c r="AJ20" s="581"/>
      <c r="AK20" s="584" t="s">
        <v>37</v>
      </c>
      <c r="AL20" s="435"/>
      <c r="AM20" s="435"/>
      <c r="AN20" s="435"/>
      <c r="AO20" s="435"/>
      <c r="AP20" s="435"/>
      <c r="AQ20" s="581"/>
      <c r="AR20" s="585" t="s">
        <v>6</v>
      </c>
      <c r="AS20" s="575"/>
      <c r="AT20" s="586"/>
      <c r="AU20" s="585" t="s">
        <v>36</v>
      </c>
      <c r="AV20" s="435"/>
      <c r="AW20" s="435"/>
      <c r="AX20" s="435"/>
      <c r="AY20" s="435"/>
      <c r="AZ20" s="435"/>
      <c r="BA20" s="435"/>
      <c r="BB20" s="584" t="s">
        <v>7</v>
      </c>
      <c r="BC20" s="435"/>
      <c r="BD20" s="435"/>
      <c r="BE20" s="572" t="s">
        <v>2</v>
      </c>
      <c r="BF20" s="573"/>
      <c r="BG20" s="573"/>
      <c r="BH20" s="573"/>
      <c r="BI20" s="573"/>
      <c r="BJ20" s="574"/>
      <c r="BK20" s="575" t="s">
        <v>8</v>
      </c>
      <c r="BL20" s="575"/>
      <c r="BM20" s="435"/>
      <c r="BN20" s="435"/>
      <c r="BO20" s="435"/>
      <c r="BP20" s="435"/>
      <c r="BQ20" s="435"/>
      <c r="BR20" s="521" t="s">
        <v>2</v>
      </c>
      <c r="BS20" s="522"/>
      <c r="BT20" s="522"/>
      <c r="BU20" s="522"/>
      <c r="BV20" s="522"/>
      <c r="BW20" s="523"/>
      <c r="BY20" s="35"/>
    </row>
    <row r="21" spans="2:78" ht="18.600000000000001" customHeight="1">
      <c r="B21" s="64"/>
      <c r="C21" s="711"/>
      <c r="D21" s="712"/>
      <c r="E21" s="712"/>
      <c r="F21" s="712"/>
      <c r="G21" s="712"/>
      <c r="H21" s="713"/>
      <c r="I21" s="720">
        <f>'納品書（控）'!I20</f>
        <v>0</v>
      </c>
      <c r="J21" s="721"/>
      <c r="K21" s="721"/>
      <c r="L21" s="721"/>
      <c r="M21" s="721"/>
      <c r="N21" s="721"/>
      <c r="O21" s="721"/>
      <c r="P21" s="721"/>
      <c r="Q21" s="721"/>
      <c r="R21" s="721"/>
      <c r="S21" s="721"/>
      <c r="T21" s="721"/>
      <c r="U21" s="721"/>
      <c r="V21" s="721"/>
      <c r="W21" s="722"/>
      <c r="X21" s="582">
        <f>'納品書（控）'!X20</f>
        <v>0</v>
      </c>
      <c r="Y21" s="582"/>
      <c r="Z21" s="582"/>
      <c r="AA21" s="582"/>
      <c r="AB21" s="582"/>
      <c r="AC21" s="582"/>
      <c r="AD21" s="582"/>
      <c r="AE21" s="582"/>
      <c r="AF21" s="582"/>
      <c r="AG21" s="582"/>
      <c r="AH21" s="582"/>
      <c r="AI21" s="582"/>
      <c r="AJ21" s="583"/>
      <c r="AK21" s="439">
        <f>ROUNDDOWN('納品書（控）'!AK20,0)</f>
        <v>0</v>
      </c>
      <c r="AL21" s="440"/>
      <c r="AM21" s="440"/>
      <c r="AN21" s="440"/>
      <c r="AO21" s="440"/>
      <c r="AP21" s="481" t="str">
        <f>IF('納品書（控）'!$BZ$18=TRUE,('納品書（控）'!AK20-INT('納品書（控）'!AK20))*10000,"")</f>
        <v/>
      </c>
      <c r="AQ21" s="482"/>
      <c r="AR21" s="576">
        <f>'納品書（控）'!AR20</f>
        <v>0</v>
      </c>
      <c r="AS21" s="577"/>
      <c r="AT21" s="578"/>
      <c r="AU21" s="564">
        <f>ROUNDDOWN('納品書（控）'!AU20,0)</f>
        <v>0</v>
      </c>
      <c r="AV21" s="565"/>
      <c r="AW21" s="565"/>
      <c r="AX21" s="565"/>
      <c r="AY21" s="565"/>
      <c r="AZ21" s="562" t="str">
        <f>IF('納品書（控）'!$CA$18=TRUE,('納品書（控）'!AU20-INT('納品書（控）'!AU20))*100,"")</f>
        <v/>
      </c>
      <c r="BA21" s="563"/>
      <c r="BB21" s="579">
        <f>'納品書（控）'!BB20</f>
        <v>0</v>
      </c>
      <c r="BC21" s="580"/>
      <c r="BD21" s="580"/>
      <c r="BE21" s="555"/>
      <c r="BF21" s="556"/>
      <c r="BG21" s="556"/>
      <c r="BH21" s="556"/>
      <c r="BI21" s="556"/>
      <c r="BJ21" s="557"/>
      <c r="BK21" s="558" t="str">
        <f>'納品書（控）'!BK20</f>
        <v xml:space="preserve"> </v>
      </c>
      <c r="BL21" s="558"/>
      <c r="BM21" s="558"/>
      <c r="BN21" s="558"/>
      <c r="BO21" s="558"/>
      <c r="BP21" s="558"/>
      <c r="BQ21" s="65"/>
      <c r="BR21" s="555"/>
      <c r="BS21" s="556"/>
      <c r="BT21" s="556"/>
      <c r="BU21" s="556"/>
      <c r="BV21" s="556"/>
      <c r="BW21" s="557"/>
      <c r="BY21" s="35"/>
      <c r="BZ21" s="37"/>
    </row>
    <row r="22" spans="2:78" ht="18.600000000000001" customHeight="1">
      <c r="B22" s="66"/>
      <c r="C22" s="714"/>
      <c r="D22" s="715"/>
      <c r="E22" s="715"/>
      <c r="F22" s="715"/>
      <c r="G22" s="715"/>
      <c r="H22" s="716"/>
      <c r="I22" s="431">
        <f>'納品書（控）'!I21</f>
        <v>0</v>
      </c>
      <c r="J22" s="432"/>
      <c r="K22" s="432"/>
      <c r="L22" s="432"/>
      <c r="M22" s="432"/>
      <c r="N22" s="432"/>
      <c r="O22" s="432"/>
      <c r="P22" s="432"/>
      <c r="Q22" s="432"/>
      <c r="R22" s="432"/>
      <c r="S22" s="432"/>
      <c r="T22" s="432"/>
      <c r="U22" s="432"/>
      <c r="V22" s="432"/>
      <c r="W22" s="433"/>
      <c r="X22" s="437">
        <f>'納品書（控）'!X21</f>
        <v>0</v>
      </c>
      <c r="Y22" s="437"/>
      <c r="Z22" s="437"/>
      <c r="AA22" s="437"/>
      <c r="AB22" s="437"/>
      <c r="AC22" s="437"/>
      <c r="AD22" s="437"/>
      <c r="AE22" s="437"/>
      <c r="AF22" s="437"/>
      <c r="AG22" s="437"/>
      <c r="AH22" s="437"/>
      <c r="AI22" s="437"/>
      <c r="AJ22" s="438"/>
      <c r="AK22" s="428">
        <f>ROUNDDOWN('納品書（控）'!AK21,0)</f>
        <v>0</v>
      </c>
      <c r="AL22" s="429"/>
      <c r="AM22" s="429"/>
      <c r="AN22" s="429"/>
      <c r="AO22" s="429"/>
      <c r="AP22" s="483" t="str">
        <f>IF('納品書（控）'!$BZ$18=TRUE,('納品書（控）'!AK21-INT('納品書（控）'!AK21))*10000,"")</f>
        <v/>
      </c>
      <c r="AQ22" s="484"/>
      <c r="AR22" s="529">
        <f>'納品書（控）'!AR21</f>
        <v>0</v>
      </c>
      <c r="AS22" s="530"/>
      <c r="AT22" s="531"/>
      <c r="AU22" s="525">
        <f>ROUNDDOWN('納品書（控）'!AU21,0)</f>
        <v>0</v>
      </c>
      <c r="AV22" s="526"/>
      <c r="AW22" s="526"/>
      <c r="AX22" s="526"/>
      <c r="AY22" s="526"/>
      <c r="AZ22" s="544" t="str">
        <f>IF('納品書（控）'!$CA$18=TRUE,('納品書（控）'!AU21-INT('納品書（控）'!AU21))*100,"")</f>
        <v/>
      </c>
      <c r="BA22" s="545"/>
      <c r="BB22" s="532">
        <f>'納品書（控）'!BB21</f>
        <v>0</v>
      </c>
      <c r="BC22" s="533"/>
      <c r="BD22" s="533"/>
      <c r="BE22" s="474"/>
      <c r="BF22" s="475"/>
      <c r="BG22" s="475"/>
      <c r="BH22" s="475"/>
      <c r="BI22" s="475"/>
      <c r="BJ22" s="476"/>
      <c r="BK22" s="485" t="str">
        <f>'納品書（控）'!BK21</f>
        <v xml:space="preserve"> </v>
      </c>
      <c r="BL22" s="485"/>
      <c r="BM22" s="485"/>
      <c r="BN22" s="485"/>
      <c r="BO22" s="485"/>
      <c r="BP22" s="485"/>
      <c r="BQ22" s="67"/>
      <c r="BR22" s="474"/>
      <c r="BS22" s="475"/>
      <c r="BT22" s="475"/>
      <c r="BU22" s="475"/>
      <c r="BV22" s="475"/>
      <c r="BW22" s="476"/>
      <c r="BY22" s="35"/>
      <c r="BZ22" s="37"/>
    </row>
    <row r="23" spans="2:78" ht="18.600000000000001" customHeight="1">
      <c r="B23" s="66"/>
      <c r="C23" s="714"/>
      <c r="D23" s="715"/>
      <c r="E23" s="715"/>
      <c r="F23" s="715"/>
      <c r="G23" s="715"/>
      <c r="H23" s="716"/>
      <c r="I23" s="431">
        <f>'納品書（控）'!I22</f>
        <v>0</v>
      </c>
      <c r="J23" s="432"/>
      <c r="K23" s="432"/>
      <c r="L23" s="432"/>
      <c r="M23" s="432"/>
      <c r="N23" s="432"/>
      <c r="O23" s="432"/>
      <c r="P23" s="432"/>
      <c r="Q23" s="432"/>
      <c r="R23" s="432"/>
      <c r="S23" s="432"/>
      <c r="T23" s="432"/>
      <c r="U23" s="432"/>
      <c r="V23" s="432"/>
      <c r="W23" s="433"/>
      <c r="X23" s="437">
        <f>'納品書（控）'!X22</f>
        <v>0</v>
      </c>
      <c r="Y23" s="437"/>
      <c r="Z23" s="437"/>
      <c r="AA23" s="437"/>
      <c r="AB23" s="437"/>
      <c r="AC23" s="437"/>
      <c r="AD23" s="437"/>
      <c r="AE23" s="437"/>
      <c r="AF23" s="437"/>
      <c r="AG23" s="437"/>
      <c r="AH23" s="437"/>
      <c r="AI23" s="437"/>
      <c r="AJ23" s="438"/>
      <c r="AK23" s="428">
        <f>ROUNDDOWN('納品書（控）'!AK22,0)</f>
        <v>0</v>
      </c>
      <c r="AL23" s="429"/>
      <c r="AM23" s="429"/>
      <c r="AN23" s="429"/>
      <c r="AO23" s="429"/>
      <c r="AP23" s="483" t="str">
        <f>IF('納品書（控）'!$BZ$18=TRUE,('納品書（控）'!AK22-INT('納品書（控）'!AK22))*10000,"")</f>
        <v/>
      </c>
      <c r="AQ23" s="484"/>
      <c r="AR23" s="529">
        <f>'納品書（控）'!AR22</f>
        <v>0</v>
      </c>
      <c r="AS23" s="530"/>
      <c r="AT23" s="531"/>
      <c r="AU23" s="525">
        <f>ROUNDDOWN('納品書（控）'!AU22,0)</f>
        <v>0</v>
      </c>
      <c r="AV23" s="526"/>
      <c r="AW23" s="526"/>
      <c r="AX23" s="526"/>
      <c r="AY23" s="526"/>
      <c r="AZ23" s="544" t="str">
        <f>IF('納品書（控）'!$CA$18=TRUE,('納品書（控）'!AU22-INT('納品書（控）'!AU22))*100,"")</f>
        <v/>
      </c>
      <c r="BA23" s="545"/>
      <c r="BB23" s="532">
        <f>'納品書（控）'!BB22</f>
        <v>0</v>
      </c>
      <c r="BC23" s="533"/>
      <c r="BD23" s="533"/>
      <c r="BE23" s="474"/>
      <c r="BF23" s="475"/>
      <c r="BG23" s="475"/>
      <c r="BH23" s="475"/>
      <c r="BI23" s="475"/>
      <c r="BJ23" s="476"/>
      <c r="BK23" s="485" t="str">
        <f>'納品書（控）'!BK22</f>
        <v xml:space="preserve"> </v>
      </c>
      <c r="BL23" s="485"/>
      <c r="BM23" s="485"/>
      <c r="BN23" s="485"/>
      <c r="BO23" s="485"/>
      <c r="BP23" s="485"/>
      <c r="BQ23" s="67"/>
      <c r="BR23" s="474"/>
      <c r="BS23" s="475"/>
      <c r="BT23" s="475"/>
      <c r="BU23" s="475"/>
      <c r="BV23" s="475"/>
      <c r="BW23" s="476"/>
      <c r="BY23" s="35"/>
      <c r="BZ23" s="37"/>
    </row>
    <row r="24" spans="2:78" ht="18.600000000000001" customHeight="1">
      <c r="B24" s="66"/>
      <c r="C24" s="714"/>
      <c r="D24" s="715"/>
      <c r="E24" s="715"/>
      <c r="F24" s="715"/>
      <c r="G24" s="715"/>
      <c r="H24" s="716"/>
      <c r="I24" s="431">
        <f>'納品書（控）'!I23</f>
        <v>0</v>
      </c>
      <c r="J24" s="432"/>
      <c r="K24" s="432"/>
      <c r="L24" s="432"/>
      <c r="M24" s="432"/>
      <c r="N24" s="432"/>
      <c r="O24" s="432"/>
      <c r="P24" s="432"/>
      <c r="Q24" s="432"/>
      <c r="R24" s="432"/>
      <c r="S24" s="432"/>
      <c r="T24" s="432"/>
      <c r="U24" s="432"/>
      <c r="V24" s="432"/>
      <c r="W24" s="433"/>
      <c r="X24" s="437">
        <f>'納品書（控）'!X23</f>
        <v>0</v>
      </c>
      <c r="Y24" s="437"/>
      <c r="Z24" s="437"/>
      <c r="AA24" s="437"/>
      <c r="AB24" s="437"/>
      <c r="AC24" s="437"/>
      <c r="AD24" s="437"/>
      <c r="AE24" s="437"/>
      <c r="AF24" s="437"/>
      <c r="AG24" s="437"/>
      <c r="AH24" s="437"/>
      <c r="AI24" s="437"/>
      <c r="AJ24" s="438"/>
      <c r="AK24" s="428">
        <f>ROUNDDOWN('納品書（控）'!AK23,0)</f>
        <v>0</v>
      </c>
      <c r="AL24" s="429"/>
      <c r="AM24" s="429"/>
      <c r="AN24" s="429"/>
      <c r="AO24" s="429"/>
      <c r="AP24" s="483" t="str">
        <f>IF('納品書（控）'!$BZ$18=TRUE,('納品書（控）'!AK23-INT('納品書（控）'!AK23))*10000,"")</f>
        <v/>
      </c>
      <c r="AQ24" s="484"/>
      <c r="AR24" s="529">
        <f>'納品書（控）'!AR23</f>
        <v>0</v>
      </c>
      <c r="AS24" s="530"/>
      <c r="AT24" s="531"/>
      <c r="AU24" s="525">
        <f>ROUNDDOWN('納品書（控）'!AU23,0)</f>
        <v>0</v>
      </c>
      <c r="AV24" s="526"/>
      <c r="AW24" s="526"/>
      <c r="AX24" s="526"/>
      <c r="AY24" s="526"/>
      <c r="AZ24" s="544" t="str">
        <f>IF('納品書（控）'!$CA$18=TRUE,('納品書（控）'!AU23-INT('納品書（控）'!AU23))*100,"")</f>
        <v/>
      </c>
      <c r="BA24" s="545"/>
      <c r="BB24" s="532">
        <f>'納品書（控）'!BB23</f>
        <v>0</v>
      </c>
      <c r="BC24" s="533"/>
      <c r="BD24" s="533"/>
      <c r="BE24" s="474"/>
      <c r="BF24" s="475"/>
      <c r="BG24" s="475"/>
      <c r="BH24" s="475"/>
      <c r="BI24" s="475"/>
      <c r="BJ24" s="476"/>
      <c r="BK24" s="485" t="str">
        <f>'納品書（控）'!BK23</f>
        <v xml:space="preserve"> </v>
      </c>
      <c r="BL24" s="485"/>
      <c r="BM24" s="485"/>
      <c r="BN24" s="485"/>
      <c r="BO24" s="485"/>
      <c r="BP24" s="485"/>
      <c r="BQ24" s="67"/>
      <c r="BR24" s="474"/>
      <c r="BS24" s="475"/>
      <c r="BT24" s="475"/>
      <c r="BU24" s="475"/>
      <c r="BV24" s="475"/>
      <c r="BW24" s="476"/>
      <c r="BY24" s="35"/>
      <c r="BZ24" s="37"/>
    </row>
    <row r="25" spans="2:78" ht="18.600000000000001" customHeight="1">
      <c r="B25" s="66"/>
      <c r="C25" s="714"/>
      <c r="D25" s="715"/>
      <c r="E25" s="715"/>
      <c r="F25" s="715"/>
      <c r="G25" s="715"/>
      <c r="H25" s="716"/>
      <c r="I25" s="431">
        <f>'納品書（控）'!I24</f>
        <v>0</v>
      </c>
      <c r="J25" s="432"/>
      <c r="K25" s="432"/>
      <c r="L25" s="432"/>
      <c r="M25" s="432"/>
      <c r="N25" s="432"/>
      <c r="O25" s="432"/>
      <c r="P25" s="432"/>
      <c r="Q25" s="432"/>
      <c r="R25" s="432"/>
      <c r="S25" s="432"/>
      <c r="T25" s="432"/>
      <c r="U25" s="432"/>
      <c r="V25" s="432"/>
      <c r="W25" s="433"/>
      <c r="X25" s="437">
        <f>'納品書（控）'!X24</f>
        <v>0</v>
      </c>
      <c r="Y25" s="437"/>
      <c r="Z25" s="437"/>
      <c r="AA25" s="437"/>
      <c r="AB25" s="437"/>
      <c r="AC25" s="437"/>
      <c r="AD25" s="437"/>
      <c r="AE25" s="437"/>
      <c r="AF25" s="437"/>
      <c r="AG25" s="437"/>
      <c r="AH25" s="437"/>
      <c r="AI25" s="437"/>
      <c r="AJ25" s="438"/>
      <c r="AK25" s="428">
        <f>ROUNDDOWN('納品書（控）'!AK24,0)</f>
        <v>0</v>
      </c>
      <c r="AL25" s="429"/>
      <c r="AM25" s="429"/>
      <c r="AN25" s="429"/>
      <c r="AO25" s="429"/>
      <c r="AP25" s="483" t="str">
        <f>IF('納品書（控）'!$BZ$18=TRUE,('納品書（控）'!AK24-INT('納品書（控）'!AK24))*10000,"")</f>
        <v/>
      </c>
      <c r="AQ25" s="484"/>
      <c r="AR25" s="529">
        <f>'納品書（控）'!AR24</f>
        <v>0</v>
      </c>
      <c r="AS25" s="530"/>
      <c r="AT25" s="531"/>
      <c r="AU25" s="525">
        <f>ROUNDDOWN('納品書（控）'!AU24,0)</f>
        <v>0</v>
      </c>
      <c r="AV25" s="526"/>
      <c r="AW25" s="526"/>
      <c r="AX25" s="526"/>
      <c r="AY25" s="526"/>
      <c r="AZ25" s="544" t="str">
        <f>IF('納品書（控）'!$CA$18=TRUE,('納品書（控）'!AU24-INT('納品書（控）'!AU24))*100,"")</f>
        <v/>
      </c>
      <c r="BA25" s="545"/>
      <c r="BB25" s="532">
        <f>'納品書（控）'!BB24</f>
        <v>0</v>
      </c>
      <c r="BC25" s="533"/>
      <c r="BD25" s="533"/>
      <c r="BE25" s="474"/>
      <c r="BF25" s="475"/>
      <c r="BG25" s="475"/>
      <c r="BH25" s="475"/>
      <c r="BI25" s="475"/>
      <c r="BJ25" s="476"/>
      <c r="BK25" s="485" t="str">
        <f>'納品書（控）'!BK24</f>
        <v xml:space="preserve"> </v>
      </c>
      <c r="BL25" s="485"/>
      <c r="BM25" s="485"/>
      <c r="BN25" s="485"/>
      <c r="BO25" s="485"/>
      <c r="BP25" s="485"/>
      <c r="BQ25" s="67"/>
      <c r="BR25" s="474"/>
      <c r="BS25" s="475"/>
      <c r="BT25" s="475"/>
      <c r="BU25" s="475"/>
      <c r="BV25" s="475"/>
      <c r="BW25" s="476"/>
      <c r="BY25" s="35"/>
      <c r="BZ25" s="37"/>
    </row>
    <row r="26" spans="2:78" ht="18.600000000000001" customHeight="1">
      <c r="B26" s="66"/>
      <c r="C26" s="714"/>
      <c r="D26" s="715"/>
      <c r="E26" s="715"/>
      <c r="F26" s="715"/>
      <c r="G26" s="715"/>
      <c r="H26" s="716"/>
      <c r="I26" s="431">
        <f>'納品書（控）'!I25</f>
        <v>0</v>
      </c>
      <c r="J26" s="432"/>
      <c r="K26" s="432"/>
      <c r="L26" s="432"/>
      <c r="M26" s="432"/>
      <c r="N26" s="432"/>
      <c r="O26" s="432"/>
      <c r="P26" s="432"/>
      <c r="Q26" s="432"/>
      <c r="R26" s="432"/>
      <c r="S26" s="432"/>
      <c r="T26" s="432"/>
      <c r="U26" s="432"/>
      <c r="V26" s="432"/>
      <c r="W26" s="433"/>
      <c r="X26" s="437">
        <f>'納品書（控）'!X25</f>
        <v>0</v>
      </c>
      <c r="Y26" s="437"/>
      <c r="Z26" s="437"/>
      <c r="AA26" s="437"/>
      <c r="AB26" s="437"/>
      <c r="AC26" s="437"/>
      <c r="AD26" s="437"/>
      <c r="AE26" s="437"/>
      <c r="AF26" s="437"/>
      <c r="AG26" s="437"/>
      <c r="AH26" s="437"/>
      <c r="AI26" s="437"/>
      <c r="AJ26" s="438"/>
      <c r="AK26" s="428">
        <f>ROUNDDOWN('納品書（控）'!AK25,0)</f>
        <v>0</v>
      </c>
      <c r="AL26" s="429"/>
      <c r="AM26" s="429"/>
      <c r="AN26" s="429"/>
      <c r="AO26" s="429"/>
      <c r="AP26" s="483" t="str">
        <f>IF('納品書（控）'!$BZ$18=TRUE,('納品書（控）'!AK25-INT('納品書（控）'!AK25))*10000,"")</f>
        <v/>
      </c>
      <c r="AQ26" s="484"/>
      <c r="AR26" s="529">
        <f>'納品書（控）'!AR25</f>
        <v>0</v>
      </c>
      <c r="AS26" s="530"/>
      <c r="AT26" s="531"/>
      <c r="AU26" s="525">
        <f>ROUNDDOWN('納品書（控）'!AU25,0)</f>
        <v>0</v>
      </c>
      <c r="AV26" s="526"/>
      <c r="AW26" s="526"/>
      <c r="AX26" s="526"/>
      <c r="AY26" s="526"/>
      <c r="AZ26" s="544" t="str">
        <f>IF('納品書（控）'!$CA$18=TRUE,('納品書（控）'!AU25-INT('納品書（控）'!AU25))*100,"")</f>
        <v/>
      </c>
      <c r="BA26" s="545"/>
      <c r="BB26" s="532">
        <f>'納品書（控）'!BB25</f>
        <v>0</v>
      </c>
      <c r="BC26" s="533"/>
      <c r="BD26" s="533"/>
      <c r="BE26" s="474"/>
      <c r="BF26" s="475"/>
      <c r="BG26" s="475"/>
      <c r="BH26" s="475"/>
      <c r="BI26" s="475"/>
      <c r="BJ26" s="476"/>
      <c r="BK26" s="485" t="str">
        <f>'納品書（控）'!BK25</f>
        <v xml:space="preserve"> </v>
      </c>
      <c r="BL26" s="485"/>
      <c r="BM26" s="485"/>
      <c r="BN26" s="485"/>
      <c r="BO26" s="485"/>
      <c r="BP26" s="485"/>
      <c r="BQ26" s="67"/>
      <c r="BR26" s="474"/>
      <c r="BS26" s="475"/>
      <c r="BT26" s="475"/>
      <c r="BU26" s="475"/>
      <c r="BV26" s="475"/>
      <c r="BW26" s="476"/>
      <c r="BY26" s="35"/>
      <c r="BZ26" s="37"/>
    </row>
    <row r="27" spans="2:78" ht="18.600000000000001" customHeight="1">
      <c r="B27" s="66"/>
      <c r="C27" s="714"/>
      <c r="D27" s="715"/>
      <c r="E27" s="715"/>
      <c r="F27" s="715"/>
      <c r="G27" s="715"/>
      <c r="H27" s="716"/>
      <c r="I27" s="431">
        <f>'納品書（控）'!I26</f>
        <v>0</v>
      </c>
      <c r="J27" s="432"/>
      <c r="K27" s="432"/>
      <c r="L27" s="432"/>
      <c r="M27" s="432"/>
      <c r="N27" s="432"/>
      <c r="O27" s="432"/>
      <c r="P27" s="432"/>
      <c r="Q27" s="432"/>
      <c r="R27" s="432"/>
      <c r="S27" s="432"/>
      <c r="T27" s="432"/>
      <c r="U27" s="432"/>
      <c r="V27" s="432"/>
      <c r="W27" s="433"/>
      <c r="X27" s="437">
        <f>'納品書（控）'!X26</f>
        <v>0</v>
      </c>
      <c r="Y27" s="437"/>
      <c r="Z27" s="437"/>
      <c r="AA27" s="437"/>
      <c r="AB27" s="437"/>
      <c r="AC27" s="437"/>
      <c r="AD27" s="437"/>
      <c r="AE27" s="437"/>
      <c r="AF27" s="437"/>
      <c r="AG27" s="437"/>
      <c r="AH27" s="437"/>
      <c r="AI27" s="437"/>
      <c r="AJ27" s="438"/>
      <c r="AK27" s="428">
        <f>ROUNDDOWN('納品書（控）'!AK26,0)</f>
        <v>0</v>
      </c>
      <c r="AL27" s="429"/>
      <c r="AM27" s="429"/>
      <c r="AN27" s="429"/>
      <c r="AO27" s="429"/>
      <c r="AP27" s="483" t="str">
        <f>IF('納品書（控）'!$BZ$18=TRUE,('納品書（控）'!AK26-INT('納品書（控）'!AK26))*10000,"")</f>
        <v/>
      </c>
      <c r="AQ27" s="484"/>
      <c r="AR27" s="529">
        <f>'納品書（控）'!AR26</f>
        <v>0</v>
      </c>
      <c r="AS27" s="530"/>
      <c r="AT27" s="531"/>
      <c r="AU27" s="525">
        <f>ROUNDDOWN('納品書（控）'!AU26,0)</f>
        <v>0</v>
      </c>
      <c r="AV27" s="526"/>
      <c r="AW27" s="526"/>
      <c r="AX27" s="526"/>
      <c r="AY27" s="526"/>
      <c r="AZ27" s="544" t="str">
        <f>IF('納品書（控）'!$CA$18=TRUE,('納品書（控）'!AU26-INT('納品書（控）'!AU26))*100,"")</f>
        <v/>
      </c>
      <c r="BA27" s="545"/>
      <c r="BB27" s="532">
        <f>'納品書（控）'!BB26</f>
        <v>0</v>
      </c>
      <c r="BC27" s="533"/>
      <c r="BD27" s="533"/>
      <c r="BE27" s="474"/>
      <c r="BF27" s="475"/>
      <c r="BG27" s="475"/>
      <c r="BH27" s="475"/>
      <c r="BI27" s="475"/>
      <c r="BJ27" s="476"/>
      <c r="BK27" s="485" t="str">
        <f>'納品書（控）'!BK26</f>
        <v xml:space="preserve"> </v>
      </c>
      <c r="BL27" s="485"/>
      <c r="BM27" s="485"/>
      <c r="BN27" s="485"/>
      <c r="BO27" s="485"/>
      <c r="BP27" s="485"/>
      <c r="BQ27" s="67"/>
      <c r="BR27" s="474"/>
      <c r="BS27" s="475"/>
      <c r="BT27" s="475"/>
      <c r="BU27" s="475"/>
      <c r="BV27" s="475"/>
      <c r="BW27" s="476"/>
      <c r="BY27" s="35"/>
      <c r="BZ27" s="37"/>
    </row>
    <row r="28" spans="2:78" ht="18.600000000000001" customHeight="1">
      <c r="B28" s="66"/>
      <c r="C28" s="714"/>
      <c r="D28" s="715"/>
      <c r="E28" s="715"/>
      <c r="F28" s="715"/>
      <c r="G28" s="715"/>
      <c r="H28" s="716"/>
      <c r="I28" s="431">
        <f>'納品書（控）'!I27</f>
        <v>0</v>
      </c>
      <c r="J28" s="432"/>
      <c r="K28" s="432"/>
      <c r="L28" s="432"/>
      <c r="M28" s="432"/>
      <c r="N28" s="432"/>
      <c r="O28" s="432"/>
      <c r="P28" s="432"/>
      <c r="Q28" s="432"/>
      <c r="R28" s="432"/>
      <c r="S28" s="432"/>
      <c r="T28" s="432"/>
      <c r="U28" s="432"/>
      <c r="V28" s="432"/>
      <c r="W28" s="433"/>
      <c r="X28" s="437">
        <f>'納品書（控）'!X27</f>
        <v>0</v>
      </c>
      <c r="Y28" s="437"/>
      <c r="Z28" s="437"/>
      <c r="AA28" s="437"/>
      <c r="AB28" s="437"/>
      <c r="AC28" s="437"/>
      <c r="AD28" s="437"/>
      <c r="AE28" s="437"/>
      <c r="AF28" s="437"/>
      <c r="AG28" s="437"/>
      <c r="AH28" s="437"/>
      <c r="AI28" s="437"/>
      <c r="AJ28" s="438"/>
      <c r="AK28" s="428">
        <f>ROUNDDOWN('納品書（控）'!AK27,0)</f>
        <v>0</v>
      </c>
      <c r="AL28" s="429"/>
      <c r="AM28" s="429"/>
      <c r="AN28" s="429"/>
      <c r="AO28" s="429"/>
      <c r="AP28" s="483" t="str">
        <f>IF('納品書（控）'!$BZ$18=TRUE,('納品書（控）'!AK27-INT('納品書（控）'!AK27))*10000,"")</f>
        <v/>
      </c>
      <c r="AQ28" s="484"/>
      <c r="AR28" s="529">
        <f>'納品書（控）'!AR27</f>
        <v>0</v>
      </c>
      <c r="AS28" s="530"/>
      <c r="AT28" s="531"/>
      <c r="AU28" s="525">
        <f>ROUNDDOWN('納品書（控）'!AU27,0)</f>
        <v>0</v>
      </c>
      <c r="AV28" s="526"/>
      <c r="AW28" s="526"/>
      <c r="AX28" s="526"/>
      <c r="AY28" s="526"/>
      <c r="AZ28" s="544" t="str">
        <f>IF('納品書（控）'!$CA$18=TRUE,('納品書（控）'!AU27-INT('納品書（控）'!AU27))*100,"")</f>
        <v/>
      </c>
      <c r="BA28" s="545"/>
      <c r="BB28" s="532">
        <f>'納品書（控）'!BB27</f>
        <v>0</v>
      </c>
      <c r="BC28" s="533"/>
      <c r="BD28" s="533"/>
      <c r="BE28" s="474"/>
      <c r="BF28" s="475"/>
      <c r="BG28" s="475"/>
      <c r="BH28" s="475"/>
      <c r="BI28" s="475"/>
      <c r="BJ28" s="476"/>
      <c r="BK28" s="485" t="str">
        <f>'納品書（控）'!BK27</f>
        <v xml:space="preserve"> </v>
      </c>
      <c r="BL28" s="485"/>
      <c r="BM28" s="485"/>
      <c r="BN28" s="485"/>
      <c r="BO28" s="485"/>
      <c r="BP28" s="485"/>
      <c r="BQ28" s="67"/>
      <c r="BR28" s="474"/>
      <c r="BS28" s="475"/>
      <c r="BT28" s="475"/>
      <c r="BU28" s="475"/>
      <c r="BV28" s="475"/>
      <c r="BW28" s="476"/>
      <c r="BY28" s="35"/>
      <c r="BZ28" s="37"/>
    </row>
    <row r="29" spans="2:78" ht="18.600000000000001" customHeight="1">
      <c r="B29" s="66"/>
      <c r="C29" s="714"/>
      <c r="D29" s="715"/>
      <c r="E29" s="715"/>
      <c r="F29" s="715"/>
      <c r="G29" s="715"/>
      <c r="H29" s="716"/>
      <c r="I29" s="431">
        <f>'納品書（控）'!I28</f>
        <v>0</v>
      </c>
      <c r="J29" s="432"/>
      <c r="K29" s="432"/>
      <c r="L29" s="432"/>
      <c r="M29" s="432"/>
      <c r="N29" s="432"/>
      <c r="O29" s="432"/>
      <c r="P29" s="432"/>
      <c r="Q29" s="432"/>
      <c r="R29" s="432"/>
      <c r="S29" s="432"/>
      <c r="T29" s="432"/>
      <c r="U29" s="432"/>
      <c r="V29" s="432"/>
      <c r="W29" s="433"/>
      <c r="X29" s="437">
        <f>'納品書（控）'!X28</f>
        <v>0</v>
      </c>
      <c r="Y29" s="437"/>
      <c r="Z29" s="437"/>
      <c r="AA29" s="437"/>
      <c r="AB29" s="437"/>
      <c r="AC29" s="437"/>
      <c r="AD29" s="437"/>
      <c r="AE29" s="437"/>
      <c r="AF29" s="437"/>
      <c r="AG29" s="437"/>
      <c r="AH29" s="437"/>
      <c r="AI29" s="437"/>
      <c r="AJ29" s="438"/>
      <c r="AK29" s="428">
        <f>ROUNDDOWN('納品書（控）'!AK28,0)</f>
        <v>0</v>
      </c>
      <c r="AL29" s="429"/>
      <c r="AM29" s="429"/>
      <c r="AN29" s="429"/>
      <c r="AO29" s="429"/>
      <c r="AP29" s="483" t="str">
        <f>IF('納品書（控）'!$BZ$18=TRUE,('納品書（控）'!AK28-INT('納品書（控）'!AK28))*10000,"")</f>
        <v/>
      </c>
      <c r="AQ29" s="484"/>
      <c r="AR29" s="529">
        <f>'納品書（控）'!AR28</f>
        <v>0</v>
      </c>
      <c r="AS29" s="530"/>
      <c r="AT29" s="531"/>
      <c r="AU29" s="525">
        <f>ROUNDDOWN('納品書（控）'!AU28,0)</f>
        <v>0</v>
      </c>
      <c r="AV29" s="526"/>
      <c r="AW29" s="526"/>
      <c r="AX29" s="526"/>
      <c r="AY29" s="526"/>
      <c r="AZ29" s="544" t="str">
        <f>IF('納品書（控）'!$CA$18=TRUE,('納品書（控）'!AU28-INT('納品書（控）'!AU28))*100,"")</f>
        <v/>
      </c>
      <c r="BA29" s="545"/>
      <c r="BB29" s="532">
        <f>'納品書（控）'!BB28</f>
        <v>0</v>
      </c>
      <c r="BC29" s="533"/>
      <c r="BD29" s="533"/>
      <c r="BE29" s="474"/>
      <c r="BF29" s="475"/>
      <c r="BG29" s="475"/>
      <c r="BH29" s="475"/>
      <c r="BI29" s="475"/>
      <c r="BJ29" s="476"/>
      <c r="BK29" s="485" t="str">
        <f>'納品書（控）'!BK28</f>
        <v xml:space="preserve"> </v>
      </c>
      <c r="BL29" s="485"/>
      <c r="BM29" s="485"/>
      <c r="BN29" s="485"/>
      <c r="BO29" s="485"/>
      <c r="BP29" s="485"/>
      <c r="BQ29" s="67"/>
      <c r="BR29" s="474"/>
      <c r="BS29" s="475"/>
      <c r="BT29" s="475"/>
      <c r="BU29" s="475"/>
      <c r="BV29" s="475"/>
      <c r="BW29" s="476"/>
      <c r="BY29" s="35"/>
      <c r="BZ29" s="37"/>
    </row>
    <row r="30" spans="2:78" ht="18.600000000000001" customHeight="1">
      <c r="B30" s="66"/>
      <c r="C30" s="714"/>
      <c r="D30" s="715"/>
      <c r="E30" s="715"/>
      <c r="F30" s="715"/>
      <c r="G30" s="715"/>
      <c r="H30" s="716"/>
      <c r="I30" s="431">
        <f>'納品書（控）'!I29</f>
        <v>0</v>
      </c>
      <c r="J30" s="432"/>
      <c r="K30" s="432"/>
      <c r="L30" s="432"/>
      <c r="M30" s="432"/>
      <c r="N30" s="432"/>
      <c r="O30" s="432"/>
      <c r="P30" s="432"/>
      <c r="Q30" s="432"/>
      <c r="R30" s="432"/>
      <c r="S30" s="432"/>
      <c r="T30" s="432"/>
      <c r="U30" s="432"/>
      <c r="V30" s="432"/>
      <c r="W30" s="433"/>
      <c r="X30" s="437">
        <f>'納品書（控）'!X29</f>
        <v>0</v>
      </c>
      <c r="Y30" s="437"/>
      <c r="Z30" s="437"/>
      <c r="AA30" s="437"/>
      <c r="AB30" s="437"/>
      <c r="AC30" s="437"/>
      <c r="AD30" s="437"/>
      <c r="AE30" s="437"/>
      <c r="AF30" s="437"/>
      <c r="AG30" s="437"/>
      <c r="AH30" s="437"/>
      <c r="AI30" s="437"/>
      <c r="AJ30" s="438"/>
      <c r="AK30" s="428">
        <f>ROUNDDOWN('納品書（控）'!AK29,0)</f>
        <v>0</v>
      </c>
      <c r="AL30" s="429"/>
      <c r="AM30" s="429"/>
      <c r="AN30" s="429"/>
      <c r="AO30" s="429"/>
      <c r="AP30" s="483" t="str">
        <f>IF('納品書（控）'!$BZ$18=TRUE,('納品書（控）'!AK29-INT('納品書（控）'!AK29))*10000,"")</f>
        <v/>
      </c>
      <c r="AQ30" s="484"/>
      <c r="AR30" s="529">
        <f>'納品書（控）'!AR29</f>
        <v>0</v>
      </c>
      <c r="AS30" s="530"/>
      <c r="AT30" s="531"/>
      <c r="AU30" s="525">
        <f>ROUNDDOWN('納品書（控）'!AU29,0)</f>
        <v>0</v>
      </c>
      <c r="AV30" s="526"/>
      <c r="AW30" s="526"/>
      <c r="AX30" s="526"/>
      <c r="AY30" s="526"/>
      <c r="AZ30" s="544" t="str">
        <f>IF('納品書（控）'!$CA$18=TRUE,('納品書（控）'!AU29-INT('納品書（控）'!AU29))*100,"")</f>
        <v/>
      </c>
      <c r="BA30" s="545"/>
      <c r="BB30" s="532">
        <f>'納品書（控）'!BB29</f>
        <v>0</v>
      </c>
      <c r="BC30" s="533"/>
      <c r="BD30" s="533"/>
      <c r="BE30" s="474"/>
      <c r="BF30" s="475"/>
      <c r="BG30" s="475"/>
      <c r="BH30" s="475"/>
      <c r="BI30" s="475"/>
      <c r="BJ30" s="476"/>
      <c r="BK30" s="485" t="str">
        <f>'納品書（控）'!BK29</f>
        <v xml:space="preserve"> </v>
      </c>
      <c r="BL30" s="485"/>
      <c r="BM30" s="485"/>
      <c r="BN30" s="485"/>
      <c r="BO30" s="485"/>
      <c r="BP30" s="485"/>
      <c r="BQ30" s="67"/>
      <c r="BR30" s="474"/>
      <c r="BS30" s="475"/>
      <c r="BT30" s="475"/>
      <c r="BU30" s="475"/>
      <c r="BV30" s="475"/>
      <c r="BW30" s="476"/>
      <c r="BY30" s="35"/>
      <c r="BZ30" s="37"/>
    </row>
    <row r="31" spans="2:78" ht="18.600000000000001" customHeight="1">
      <c r="B31" s="66"/>
      <c r="C31" s="714"/>
      <c r="D31" s="715"/>
      <c r="E31" s="715"/>
      <c r="F31" s="715"/>
      <c r="G31" s="715"/>
      <c r="H31" s="716"/>
      <c r="I31" s="431">
        <f>'納品書（控）'!I30</f>
        <v>0</v>
      </c>
      <c r="J31" s="432"/>
      <c r="K31" s="432"/>
      <c r="L31" s="432"/>
      <c r="M31" s="432"/>
      <c r="N31" s="432"/>
      <c r="O31" s="432"/>
      <c r="P31" s="432"/>
      <c r="Q31" s="432"/>
      <c r="R31" s="432"/>
      <c r="S31" s="432"/>
      <c r="T31" s="432"/>
      <c r="U31" s="432"/>
      <c r="V31" s="432"/>
      <c r="W31" s="433"/>
      <c r="X31" s="437">
        <f>'納品書（控）'!X30</f>
        <v>0</v>
      </c>
      <c r="Y31" s="437"/>
      <c r="Z31" s="437"/>
      <c r="AA31" s="437"/>
      <c r="AB31" s="437"/>
      <c r="AC31" s="437"/>
      <c r="AD31" s="437"/>
      <c r="AE31" s="437"/>
      <c r="AF31" s="437"/>
      <c r="AG31" s="437"/>
      <c r="AH31" s="437"/>
      <c r="AI31" s="437"/>
      <c r="AJ31" s="438"/>
      <c r="AK31" s="428">
        <f>ROUNDDOWN('納品書（控）'!AK30,0)</f>
        <v>0</v>
      </c>
      <c r="AL31" s="429"/>
      <c r="AM31" s="429"/>
      <c r="AN31" s="429"/>
      <c r="AO31" s="429"/>
      <c r="AP31" s="483" t="str">
        <f>IF('納品書（控）'!$BZ$18=TRUE,('納品書（控）'!AK30-INT('納品書（控）'!AK30))*10000,"")</f>
        <v/>
      </c>
      <c r="AQ31" s="484"/>
      <c r="AR31" s="529">
        <f>'納品書（控）'!AR30</f>
        <v>0</v>
      </c>
      <c r="AS31" s="530"/>
      <c r="AT31" s="531"/>
      <c r="AU31" s="525">
        <f>ROUNDDOWN('納品書（控）'!AU30,0)</f>
        <v>0</v>
      </c>
      <c r="AV31" s="526"/>
      <c r="AW31" s="526"/>
      <c r="AX31" s="526"/>
      <c r="AY31" s="526"/>
      <c r="AZ31" s="544" t="str">
        <f>IF('納品書（控）'!$CA$18=TRUE,('納品書（控）'!AU30-INT('納品書（控）'!AU30))*100,"")</f>
        <v/>
      </c>
      <c r="BA31" s="545"/>
      <c r="BB31" s="532">
        <f>'納品書（控）'!BB30</f>
        <v>0</v>
      </c>
      <c r="BC31" s="533"/>
      <c r="BD31" s="533"/>
      <c r="BE31" s="474"/>
      <c r="BF31" s="475"/>
      <c r="BG31" s="475"/>
      <c r="BH31" s="475"/>
      <c r="BI31" s="475"/>
      <c r="BJ31" s="476"/>
      <c r="BK31" s="485" t="str">
        <f>'納品書（控）'!BK30</f>
        <v xml:space="preserve"> </v>
      </c>
      <c r="BL31" s="485"/>
      <c r="BM31" s="485"/>
      <c r="BN31" s="485"/>
      <c r="BO31" s="485"/>
      <c r="BP31" s="485"/>
      <c r="BQ31" s="67"/>
      <c r="BR31" s="474"/>
      <c r="BS31" s="475"/>
      <c r="BT31" s="475"/>
      <c r="BU31" s="475"/>
      <c r="BV31" s="475"/>
      <c r="BW31" s="476"/>
      <c r="BY31" s="35"/>
      <c r="BZ31" s="37"/>
    </row>
    <row r="32" spans="2:78" ht="18.600000000000001" customHeight="1">
      <c r="B32" s="66"/>
      <c r="C32" s="714"/>
      <c r="D32" s="715"/>
      <c r="E32" s="715"/>
      <c r="F32" s="715"/>
      <c r="G32" s="715"/>
      <c r="H32" s="716"/>
      <c r="I32" s="431">
        <f>'納品書（控）'!I31</f>
        <v>0</v>
      </c>
      <c r="J32" s="432"/>
      <c r="K32" s="432"/>
      <c r="L32" s="432"/>
      <c r="M32" s="432"/>
      <c r="N32" s="432"/>
      <c r="O32" s="432"/>
      <c r="P32" s="432"/>
      <c r="Q32" s="432"/>
      <c r="R32" s="432"/>
      <c r="S32" s="432"/>
      <c r="T32" s="432"/>
      <c r="U32" s="432"/>
      <c r="V32" s="432"/>
      <c r="W32" s="433"/>
      <c r="X32" s="437">
        <f>'納品書（控）'!X31</f>
        <v>0</v>
      </c>
      <c r="Y32" s="437"/>
      <c r="Z32" s="437"/>
      <c r="AA32" s="437"/>
      <c r="AB32" s="437"/>
      <c r="AC32" s="437"/>
      <c r="AD32" s="437"/>
      <c r="AE32" s="437"/>
      <c r="AF32" s="437"/>
      <c r="AG32" s="437"/>
      <c r="AH32" s="437"/>
      <c r="AI32" s="437"/>
      <c r="AJ32" s="438"/>
      <c r="AK32" s="428">
        <f>ROUNDDOWN('納品書（控）'!AK31,0)</f>
        <v>0</v>
      </c>
      <c r="AL32" s="429"/>
      <c r="AM32" s="429"/>
      <c r="AN32" s="429"/>
      <c r="AO32" s="429"/>
      <c r="AP32" s="483" t="str">
        <f>IF('納品書（控）'!$BZ$18=TRUE,('納品書（控）'!AK31-INT('納品書（控）'!AK31))*10000,"")</f>
        <v/>
      </c>
      <c r="AQ32" s="484"/>
      <c r="AR32" s="529">
        <f>'納品書（控）'!AR31</f>
        <v>0</v>
      </c>
      <c r="AS32" s="530"/>
      <c r="AT32" s="531"/>
      <c r="AU32" s="525">
        <f>ROUNDDOWN('納品書（控）'!AU31,0)</f>
        <v>0</v>
      </c>
      <c r="AV32" s="526"/>
      <c r="AW32" s="526"/>
      <c r="AX32" s="526"/>
      <c r="AY32" s="526"/>
      <c r="AZ32" s="544" t="str">
        <f>IF('納品書（控）'!$CA$18=TRUE,('納品書（控）'!AU31-INT('納品書（控）'!AU31))*100,"")</f>
        <v/>
      </c>
      <c r="BA32" s="545"/>
      <c r="BB32" s="532">
        <f>'納品書（控）'!BB31</f>
        <v>0</v>
      </c>
      <c r="BC32" s="533"/>
      <c r="BD32" s="533"/>
      <c r="BE32" s="474"/>
      <c r="BF32" s="475"/>
      <c r="BG32" s="475"/>
      <c r="BH32" s="475"/>
      <c r="BI32" s="475"/>
      <c r="BJ32" s="476"/>
      <c r="BK32" s="485" t="str">
        <f>'納品書（控）'!BK31</f>
        <v xml:space="preserve"> </v>
      </c>
      <c r="BL32" s="485"/>
      <c r="BM32" s="485"/>
      <c r="BN32" s="485"/>
      <c r="BO32" s="485"/>
      <c r="BP32" s="485"/>
      <c r="BQ32" s="67"/>
      <c r="BR32" s="474"/>
      <c r="BS32" s="475"/>
      <c r="BT32" s="475"/>
      <c r="BU32" s="475"/>
      <c r="BV32" s="475"/>
      <c r="BW32" s="476"/>
      <c r="BY32" s="35"/>
      <c r="BZ32" s="37"/>
    </row>
    <row r="33" spans="2:78" ht="18.600000000000001" customHeight="1">
      <c r="B33" s="66"/>
      <c r="C33" s="714"/>
      <c r="D33" s="715"/>
      <c r="E33" s="715"/>
      <c r="F33" s="715"/>
      <c r="G33" s="715"/>
      <c r="H33" s="716"/>
      <c r="I33" s="431">
        <f>'納品書（控）'!I32</f>
        <v>0</v>
      </c>
      <c r="J33" s="432"/>
      <c r="K33" s="432"/>
      <c r="L33" s="432"/>
      <c r="M33" s="432"/>
      <c r="N33" s="432"/>
      <c r="O33" s="432"/>
      <c r="P33" s="432"/>
      <c r="Q33" s="432"/>
      <c r="R33" s="432"/>
      <c r="S33" s="432"/>
      <c r="T33" s="432"/>
      <c r="U33" s="432"/>
      <c r="V33" s="432"/>
      <c r="W33" s="433"/>
      <c r="X33" s="437">
        <f>'納品書（控）'!X32</f>
        <v>0</v>
      </c>
      <c r="Y33" s="437"/>
      <c r="Z33" s="437"/>
      <c r="AA33" s="437"/>
      <c r="AB33" s="437"/>
      <c r="AC33" s="437"/>
      <c r="AD33" s="437"/>
      <c r="AE33" s="437"/>
      <c r="AF33" s="437"/>
      <c r="AG33" s="437"/>
      <c r="AH33" s="437"/>
      <c r="AI33" s="437"/>
      <c r="AJ33" s="438"/>
      <c r="AK33" s="428">
        <f>ROUNDDOWN('納品書（控）'!AK32,0)</f>
        <v>0</v>
      </c>
      <c r="AL33" s="429"/>
      <c r="AM33" s="429"/>
      <c r="AN33" s="429"/>
      <c r="AO33" s="429"/>
      <c r="AP33" s="483" t="str">
        <f>IF('納品書（控）'!$BZ$18=TRUE,('納品書（控）'!AK32-INT('納品書（控）'!AK32))*10000,"")</f>
        <v/>
      </c>
      <c r="AQ33" s="484"/>
      <c r="AR33" s="529">
        <f>'納品書（控）'!AR32</f>
        <v>0</v>
      </c>
      <c r="AS33" s="530"/>
      <c r="AT33" s="531"/>
      <c r="AU33" s="525">
        <f>ROUNDDOWN('納品書（控）'!AU32,0)</f>
        <v>0</v>
      </c>
      <c r="AV33" s="526"/>
      <c r="AW33" s="526"/>
      <c r="AX33" s="526"/>
      <c r="AY33" s="526"/>
      <c r="AZ33" s="544" t="str">
        <f>IF('納品書（控）'!$CA$18=TRUE,('納品書（控）'!AU32-INT('納品書（控）'!AU32))*100,"")</f>
        <v/>
      </c>
      <c r="BA33" s="545"/>
      <c r="BB33" s="532">
        <f>'納品書（控）'!BB32</f>
        <v>0</v>
      </c>
      <c r="BC33" s="533"/>
      <c r="BD33" s="533"/>
      <c r="BE33" s="474"/>
      <c r="BF33" s="475"/>
      <c r="BG33" s="475"/>
      <c r="BH33" s="475"/>
      <c r="BI33" s="475"/>
      <c r="BJ33" s="476"/>
      <c r="BK33" s="485" t="str">
        <f>'納品書（控）'!BK32</f>
        <v xml:space="preserve"> </v>
      </c>
      <c r="BL33" s="485"/>
      <c r="BM33" s="485"/>
      <c r="BN33" s="485"/>
      <c r="BO33" s="485"/>
      <c r="BP33" s="485"/>
      <c r="BQ33" s="67"/>
      <c r="BR33" s="474"/>
      <c r="BS33" s="475"/>
      <c r="BT33" s="475"/>
      <c r="BU33" s="475"/>
      <c r="BV33" s="475"/>
      <c r="BW33" s="476"/>
      <c r="BY33" s="35"/>
      <c r="BZ33" s="37"/>
    </row>
    <row r="34" spans="2:78" ht="18.600000000000001" customHeight="1">
      <c r="B34" s="66"/>
      <c r="C34" s="714"/>
      <c r="D34" s="715"/>
      <c r="E34" s="715"/>
      <c r="F34" s="715"/>
      <c r="G34" s="715"/>
      <c r="H34" s="716"/>
      <c r="I34" s="431">
        <f>'納品書（控）'!I33</f>
        <v>0</v>
      </c>
      <c r="J34" s="432"/>
      <c r="K34" s="432"/>
      <c r="L34" s="432"/>
      <c r="M34" s="432"/>
      <c r="N34" s="432"/>
      <c r="O34" s="432"/>
      <c r="P34" s="432"/>
      <c r="Q34" s="432"/>
      <c r="R34" s="432"/>
      <c r="S34" s="432"/>
      <c r="T34" s="432"/>
      <c r="U34" s="432"/>
      <c r="V34" s="432"/>
      <c r="W34" s="433"/>
      <c r="X34" s="437">
        <f>'納品書（控）'!X33</f>
        <v>0</v>
      </c>
      <c r="Y34" s="437"/>
      <c r="Z34" s="437"/>
      <c r="AA34" s="437"/>
      <c r="AB34" s="437"/>
      <c r="AC34" s="437"/>
      <c r="AD34" s="437"/>
      <c r="AE34" s="437"/>
      <c r="AF34" s="437"/>
      <c r="AG34" s="437"/>
      <c r="AH34" s="437"/>
      <c r="AI34" s="437"/>
      <c r="AJ34" s="438"/>
      <c r="AK34" s="428">
        <f>ROUNDDOWN('納品書（控）'!AK33,0)</f>
        <v>0</v>
      </c>
      <c r="AL34" s="429"/>
      <c r="AM34" s="429"/>
      <c r="AN34" s="429"/>
      <c r="AO34" s="429"/>
      <c r="AP34" s="483" t="str">
        <f>IF('納品書（控）'!$BZ$18=TRUE,('納品書（控）'!AK33-INT('納品書（控）'!AK33))*10000,"")</f>
        <v/>
      </c>
      <c r="AQ34" s="484"/>
      <c r="AR34" s="529">
        <f>'納品書（控）'!AR33</f>
        <v>0</v>
      </c>
      <c r="AS34" s="530"/>
      <c r="AT34" s="531"/>
      <c r="AU34" s="525">
        <f>ROUNDDOWN('納品書（控）'!AU33,0)</f>
        <v>0</v>
      </c>
      <c r="AV34" s="526"/>
      <c r="AW34" s="526"/>
      <c r="AX34" s="526"/>
      <c r="AY34" s="526"/>
      <c r="AZ34" s="544" t="str">
        <f>IF('納品書（控）'!$CA$18=TRUE,('納品書（控）'!AU33-INT('納品書（控）'!AU33))*100,"")</f>
        <v/>
      </c>
      <c r="BA34" s="545"/>
      <c r="BB34" s="532">
        <f>'納品書（控）'!BB33</f>
        <v>0</v>
      </c>
      <c r="BC34" s="533"/>
      <c r="BD34" s="533"/>
      <c r="BE34" s="474"/>
      <c r="BF34" s="475"/>
      <c r="BG34" s="475"/>
      <c r="BH34" s="475"/>
      <c r="BI34" s="475"/>
      <c r="BJ34" s="476"/>
      <c r="BK34" s="485" t="str">
        <f>'納品書（控）'!BK33</f>
        <v xml:space="preserve"> </v>
      </c>
      <c r="BL34" s="485"/>
      <c r="BM34" s="485"/>
      <c r="BN34" s="485"/>
      <c r="BO34" s="485"/>
      <c r="BP34" s="485"/>
      <c r="BQ34" s="67"/>
      <c r="BR34" s="474"/>
      <c r="BS34" s="475"/>
      <c r="BT34" s="475"/>
      <c r="BU34" s="475"/>
      <c r="BV34" s="475"/>
      <c r="BW34" s="476"/>
      <c r="BY34" s="35"/>
      <c r="BZ34" s="37"/>
    </row>
    <row r="35" spans="2:78" ht="18.600000000000001" customHeight="1" thickBot="1">
      <c r="B35" s="68"/>
      <c r="C35" s="717"/>
      <c r="D35" s="718"/>
      <c r="E35" s="718"/>
      <c r="F35" s="718"/>
      <c r="G35" s="718"/>
      <c r="H35" s="719"/>
      <c r="I35" s="705">
        <f>'納品書（控）'!I34</f>
        <v>0</v>
      </c>
      <c r="J35" s="706"/>
      <c r="K35" s="706"/>
      <c r="L35" s="706"/>
      <c r="M35" s="706"/>
      <c r="N35" s="706"/>
      <c r="O35" s="706"/>
      <c r="P35" s="706"/>
      <c r="Q35" s="706"/>
      <c r="R35" s="706"/>
      <c r="S35" s="706"/>
      <c r="T35" s="706"/>
      <c r="U35" s="706"/>
      <c r="V35" s="706"/>
      <c r="W35" s="707"/>
      <c r="X35" s="463">
        <f>'納品書（控）'!X34</f>
        <v>0</v>
      </c>
      <c r="Y35" s="463"/>
      <c r="Z35" s="463"/>
      <c r="AA35" s="463"/>
      <c r="AB35" s="463"/>
      <c r="AC35" s="463"/>
      <c r="AD35" s="463"/>
      <c r="AE35" s="463"/>
      <c r="AF35" s="463"/>
      <c r="AG35" s="463"/>
      <c r="AH35" s="463"/>
      <c r="AI35" s="463"/>
      <c r="AJ35" s="464"/>
      <c r="AK35" s="540">
        <f>ROUNDDOWN('納品書（控）'!AK34,0)</f>
        <v>0</v>
      </c>
      <c r="AL35" s="541"/>
      <c r="AM35" s="541"/>
      <c r="AN35" s="541"/>
      <c r="AO35" s="541"/>
      <c r="AP35" s="542" t="str">
        <f>IF('納品書（控）'!$BZ$18=TRUE,('納品書（控）'!AK34-INT('納品書（控）'!AK34))*10000,"")</f>
        <v/>
      </c>
      <c r="AQ35" s="543"/>
      <c r="AR35" s="548">
        <f>'納品書（控）'!AR34</f>
        <v>0</v>
      </c>
      <c r="AS35" s="549"/>
      <c r="AT35" s="550"/>
      <c r="AU35" s="527">
        <f>ROUNDDOWN('納品書（控）'!AU34,0)</f>
        <v>0</v>
      </c>
      <c r="AV35" s="528"/>
      <c r="AW35" s="528"/>
      <c r="AX35" s="528"/>
      <c r="AY35" s="528"/>
      <c r="AZ35" s="546" t="str">
        <f>IF('納品書（控）'!$CA$18=TRUE,('納品書（控）'!AU34-INT('納品書（控）'!AU34))*100,"")</f>
        <v/>
      </c>
      <c r="BA35" s="547"/>
      <c r="BB35" s="518">
        <f>'納品書（控）'!BB34</f>
        <v>0</v>
      </c>
      <c r="BC35" s="519"/>
      <c r="BD35" s="519"/>
      <c r="BE35" s="534"/>
      <c r="BF35" s="535"/>
      <c r="BG35" s="535"/>
      <c r="BH35" s="535"/>
      <c r="BI35" s="535"/>
      <c r="BJ35" s="536"/>
      <c r="BK35" s="537" t="str">
        <f>'納品書（控）'!BK34</f>
        <v xml:space="preserve"> </v>
      </c>
      <c r="BL35" s="537"/>
      <c r="BM35" s="537"/>
      <c r="BN35" s="537"/>
      <c r="BO35" s="537"/>
      <c r="BP35" s="537"/>
      <c r="BQ35" s="69"/>
      <c r="BR35" s="534"/>
      <c r="BS35" s="535"/>
      <c r="BT35" s="535"/>
      <c r="BU35" s="535"/>
      <c r="BV35" s="535"/>
      <c r="BW35" s="536"/>
      <c r="BY35" s="35"/>
      <c r="BZ35" s="37"/>
    </row>
    <row r="36" spans="2:78" ht="15" customHeight="1">
      <c r="B36" s="86"/>
      <c r="C36" s="86"/>
      <c r="D36" s="86"/>
      <c r="E36" s="86"/>
      <c r="F36" s="86"/>
      <c r="G36" s="86"/>
      <c r="H36" s="86"/>
      <c r="I36" s="86"/>
      <c r="J36" s="86"/>
      <c r="K36" s="86"/>
      <c r="L36" s="86"/>
      <c r="M36" s="86"/>
      <c r="N36" s="86"/>
      <c r="O36" s="86"/>
      <c r="P36" s="86"/>
      <c r="Q36" s="86"/>
      <c r="R36" s="86"/>
      <c r="S36" s="86"/>
      <c r="T36" s="86"/>
      <c r="U36" s="86"/>
      <c r="V36" s="86"/>
      <c r="W36" s="86"/>
      <c r="X36" s="86"/>
      <c r="Y36" s="86"/>
      <c r="Z36" s="86"/>
      <c r="AA36" s="86"/>
      <c r="AB36" s="86"/>
      <c r="AC36" s="86"/>
      <c r="AD36" s="86"/>
      <c r="AE36" s="86"/>
      <c r="AF36" s="86"/>
      <c r="AG36" s="86"/>
      <c r="AH36" s="86"/>
      <c r="AI36" s="86"/>
      <c r="AJ36" s="86"/>
      <c r="AK36" s="87"/>
      <c r="AL36" s="87"/>
      <c r="AM36" s="87"/>
      <c r="AN36" s="87"/>
      <c r="AO36" s="87"/>
      <c r="AP36" s="88"/>
      <c r="AQ36" s="88"/>
      <c r="AR36" s="89"/>
      <c r="AS36" s="89"/>
      <c r="AT36" s="89"/>
      <c r="AU36" s="90"/>
      <c r="AV36" s="90"/>
      <c r="AW36" s="90"/>
      <c r="AX36" s="90"/>
      <c r="AY36" s="90"/>
      <c r="AZ36" s="91"/>
      <c r="BA36" s="91"/>
      <c r="BB36" s="92"/>
      <c r="BC36" s="92"/>
      <c r="BD36" s="92"/>
      <c r="BE36" s="58"/>
      <c r="BF36" s="58"/>
      <c r="BG36" s="58"/>
      <c r="BH36" s="58"/>
      <c r="BI36" s="58"/>
      <c r="BJ36" s="58"/>
      <c r="BK36" s="551" t="s">
        <v>23</v>
      </c>
      <c r="BL36" s="551"/>
      <c r="BM36" s="551"/>
      <c r="BN36" s="551"/>
      <c r="BO36" s="551"/>
      <c r="BP36" s="551"/>
      <c r="BQ36" s="551"/>
      <c r="BR36" s="552" t="str">
        <f ca="1">'納品書（控）'!$BR$35</f>
        <v>0001-46864</v>
      </c>
      <c r="BS36" s="552"/>
      <c r="BT36" s="552"/>
      <c r="BU36" s="552"/>
      <c r="BV36" s="552"/>
      <c r="BW36" s="552"/>
      <c r="BY36" s="35"/>
      <c r="BZ36" s="37"/>
    </row>
    <row r="37" spans="2:78" ht="18.600000000000001" customHeight="1" thickBot="1">
      <c r="B37" s="403" t="s">
        <v>21</v>
      </c>
      <c r="C37" s="403"/>
      <c r="D37" s="403"/>
      <c r="E37" s="403"/>
      <c r="F37" s="403"/>
      <c r="G37" s="403"/>
      <c r="H37" s="403"/>
      <c r="I37" s="61"/>
      <c r="J37" s="403" t="str">
        <f>'納品書（控）'!$J$36</f>
        <v/>
      </c>
      <c r="K37" s="403"/>
      <c r="L37" s="403"/>
      <c r="M37" s="403"/>
      <c r="N37" s="403"/>
      <c r="O37" s="403"/>
      <c r="P37" s="403"/>
      <c r="Q37" s="403"/>
      <c r="R37" s="403"/>
      <c r="S37" s="403"/>
      <c r="T37" s="403"/>
      <c r="U37" s="403"/>
      <c r="V37" s="403"/>
      <c r="W37" s="403"/>
      <c r="X37" s="403"/>
      <c r="Y37" s="403"/>
      <c r="Z37" s="403"/>
      <c r="AA37" s="403"/>
      <c r="AB37" s="403"/>
      <c r="AC37" s="403"/>
      <c r="AD37" s="403"/>
      <c r="AE37" s="403"/>
      <c r="AF37" s="403"/>
      <c r="AG37" s="403"/>
      <c r="AH37" s="403"/>
      <c r="AI37" s="403"/>
      <c r="AJ37" s="403"/>
      <c r="AK37" s="403"/>
      <c r="AL37" s="403"/>
      <c r="AM37" s="403"/>
      <c r="AN37" s="403"/>
      <c r="AO37" s="403"/>
      <c r="AP37" s="403"/>
      <c r="AQ37" s="403"/>
      <c r="AR37" s="403"/>
      <c r="AS37" s="403"/>
      <c r="AT37" s="403"/>
      <c r="AU37" s="403"/>
      <c r="AV37" s="403"/>
      <c r="AW37" s="559" t="str">
        <f>'納品書（控）'!$AW$36</f>
        <v xml:space="preserve">仕入先CD </v>
      </c>
      <c r="AX37" s="559"/>
      <c r="AY37" s="559"/>
      <c r="AZ37" s="559"/>
      <c r="BA37" s="559"/>
      <c r="BB37" s="559"/>
      <c r="BC37" s="559"/>
      <c r="BD37" s="559"/>
      <c r="BE37" s="559"/>
      <c r="BF37" s="559"/>
      <c r="BG37" s="559"/>
      <c r="BH37" s="36"/>
      <c r="BI37" s="36"/>
      <c r="BJ37" s="36"/>
      <c r="BK37" s="36"/>
      <c r="BL37" s="36"/>
      <c r="BM37" s="36"/>
      <c r="BN37" s="36"/>
      <c r="BO37" s="36"/>
      <c r="BP37" s="36"/>
      <c r="BQ37" s="36"/>
      <c r="BR37" s="36"/>
    </row>
    <row r="38" spans="2:78" ht="18.600000000000001" customHeight="1" thickBot="1">
      <c r="B38" s="70" t="s">
        <v>22</v>
      </c>
      <c r="C38" s="731" t="s">
        <v>25</v>
      </c>
      <c r="D38" s="732"/>
      <c r="E38" s="732"/>
      <c r="F38" s="732"/>
      <c r="G38" s="732"/>
      <c r="H38" s="733"/>
      <c r="I38" s="729" t="s">
        <v>24</v>
      </c>
      <c r="J38" s="729"/>
      <c r="K38" s="729"/>
      <c r="L38" s="729"/>
      <c r="M38" s="729"/>
      <c r="N38" s="729"/>
      <c r="O38" s="729"/>
      <c r="P38" s="729"/>
      <c r="Q38" s="729"/>
      <c r="R38" s="729"/>
      <c r="S38" s="729"/>
      <c r="T38" s="729"/>
      <c r="U38" s="729"/>
      <c r="V38" s="729"/>
      <c r="W38" s="730"/>
      <c r="X38" s="515" t="s">
        <v>4</v>
      </c>
      <c r="Y38" s="515"/>
      <c r="Z38" s="515"/>
      <c r="AA38" s="515"/>
      <c r="AB38" s="515"/>
      <c r="AC38" s="515"/>
      <c r="AD38" s="515"/>
      <c r="AE38" s="515"/>
      <c r="AF38" s="515"/>
      <c r="AG38" s="515"/>
      <c r="AH38" s="515"/>
      <c r="AI38" s="515"/>
      <c r="AJ38" s="560"/>
      <c r="AK38" s="520" t="s">
        <v>5</v>
      </c>
      <c r="AL38" s="515"/>
      <c r="AM38" s="515"/>
      <c r="AN38" s="515"/>
      <c r="AO38" s="515"/>
      <c r="AP38" s="515"/>
      <c r="AQ38" s="560"/>
      <c r="AR38" s="514" t="s">
        <v>6</v>
      </c>
      <c r="AS38" s="524"/>
      <c r="AT38" s="561"/>
      <c r="AU38" s="514" t="s">
        <v>36</v>
      </c>
      <c r="AV38" s="515"/>
      <c r="AW38" s="515"/>
      <c r="AX38" s="515"/>
      <c r="AY38" s="515"/>
      <c r="AZ38" s="515"/>
      <c r="BA38" s="515"/>
      <c r="BB38" s="520" t="s">
        <v>7</v>
      </c>
      <c r="BC38" s="515"/>
      <c r="BD38" s="515"/>
      <c r="BE38" s="521" t="s">
        <v>2</v>
      </c>
      <c r="BF38" s="522"/>
      <c r="BG38" s="522"/>
      <c r="BH38" s="522"/>
      <c r="BI38" s="522"/>
      <c r="BJ38" s="523"/>
      <c r="BK38" s="524" t="s">
        <v>8</v>
      </c>
      <c r="BL38" s="524"/>
      <c r="BM38" s="515"/>
      <c r="BN38" s="515"/>
      <c r="BO38" s="515"/>
      <c r="BP38" s="515"/>
      <c r="BQ38" s="515"/>
      <c r="BR38" s="521" t="s">
        <v>2</v>
      </c>
      <c r="BS38" s="522"/>
      <c r="BT38" s="522"/>
      <c r="BU38" s="522"/>
      <c r="BV38" s="522"/>
      <c r="BW38" s="523"/>
      <c r="BY38" s="35"/>
      <c r="BZ38" s="37"/>
    </row>
    <row r="39" spans="2:78" ht="18.600000000000001" customHeight="1">
      <c r="B39" s="71"/>
      <c r="C39" s="734"/>
      <c r="D39" s="735"/>
      <c r="E39" s="735"/>
      <c r="F39" s="735"/>
      <c r="G39" s="735"/>
      <c r="H39" s="736"/>
      <c r="I39" s="723">
        <f>'納品書（控）'!I38</f>
        <v>0</v>
      </c>
      <c r="J39" s="723"/>
      <c r="K39" s="723"/>
      <c r="L39" s="723"/>
      <c r="M39" s="723"/>
      <c r="N39" s="723"/>
      <c r="O39" s="723"/>
      <c r="P39" s="723"/>
      <c r="Q39" s="723"/>
      <c r="R39" s="723"/>
      <c r="S39" s="723"/>
      <c r="T39" s="723"/>
      <c r="U39" s="723"/>
      <c r="V39" s="723"/>
      <c r="W39" s="724"/>
      <c r="X39" s="723">
        <f>'納品書（控）'!X38</f>
        <v>0</v>
      </c>
      <c r="Y39" s="723"/>
      <c r="Z39" s="723"/>
      <c r="AA39" s="723"/>
      <c r="AB39" s="723"/>
      <c r="AC39" s="723"/>
      <c r="AD39" s="723"/>
      <c r="AE39" s="723"/>
      <c r="AF39" s="723"/>
      <c r="AG39" s="723"/>
      <c r="AH39" s="723"/>
      <c r="AI39" s="723"/>
      <c r="AJ39" s="724"/>
      <c r="AK39" s="439">
        <f>ROUNDDOWN('納品書（控）'!AK38,0)</f>
        <v>0</v>
      </c>
      <c r="AL39" s="440"/>
      <c r="AM39" s="440"/>
      <c r="AN39" s="440"/>
      <c r="AO39" s="440"/>
      <c r="AP39" s="516" t="str">
        <f>IF('納品書（控）'!$BZ$18=TRUE,('納品書（控）'!AK38-INT('納品書（控）'!AK38))*10000,"")</f>
        <v/>
      </c>
      <c r="AQ39" s="517"/>
      <c r="AR39" s="506">
        <f>'納品書（控）'!AR38</f>
        <v>0</v>
      </c>
      <c r="AS39" s="507"/>
      <c r="AT39" s="508"/>
      <c r="AU39" s="511">
        <f>ROUNDDOWN('納品書（控）'!AU38,0)</f>
        <v>0</v>
      </c>
      <c r="AV39" s="512"/>
      <c r="AW39" s="512"/>
      <c r="AX39" s="512"/>
      <c r="AY39" s="513"/>
      <c r="AZ39" s="509" t="str">
        <f>IF('納品書（控）'!$CA$18=TRUE,('納品書（控）'!AU38-INT('納品書（控）'!AU38))*100,"")</f>
        <v/>
      </c>
      <c r="BA39" s="510"/>
      <c r="BB39" s="553">
        <f>'納品書（控）'!BB38</f>
        <v>0</v>
      </c>
      <c r="BC39" s="554"/>
      <c r="BD39" s="554"/>
      <c r="BE39" s="555"/>
      <c r="BF39" s="556"/>
      <c r="BG39" s="556"/>
      <c r="BH39" s="556"/>
      <c r="BI39" s="556"/>
      <c r="BJ39" s="557"/>
      <c r="BK39" s="558" t="str">
        <f>'納品書（控）'!BK38</f>
        <v xml:space="preserve"> </v>
      </c>
      <c r="BL39" s="558"/>
      <c r="BM39" s="558"/>
      <c r="BN39" s="558"/>
      <c r="BO39" s="558"/>
      <c r="BP39" s="558"/>
      <c r="BQ39" s="65"/>
      <c r="BR39" s="555"/>
      <c r="BS39" s="556"/>
      <c r="BT39" s="556"/>
      <c r="BU39" s="556"/>
      <c r="BV39" s="556"/>
      <c r="BW39" s="557"/>
      <c r="BY39" s="35"/>
      <c r="BZ39" s="37"/>
    </row>
    <row r="40" spans="2:78" ht="18.600000000000001" customHeight="1">
      <c r="B40" s="71"/>
      <c r="C40" s="737"/>
      <c r="D40" s="738"/>
      <c r="E40" s="738"/>
      <c r="F40" s="738"/>
      <c r="G40" s="738"/>
      <c r="H40" s="739"/>
      <c r="I40" s="725">
        <f>'納品書（控）'!I39</f>
        <v>0</v>
      </c>
      <c r="J40" s="725"/>
      <c r="K40" s="725"/>
      <c r="L40" s="725"/>
      <c r="M40" s="725"/>
      <c r="N40" s="725"/>
      <c r="O40" s="725"/>
      <c r="P40" s="725"/>
      <c r="Q40" s="725"/>
      <c r="R40" s="725"/>
      <c r="S40" s="725"/>
      <c r="T40" s="725"/>
      <c r="U40" s="725"/>
      <c r="V40" s="725"/>
      <c r="W40" s="726"/>
      <c r="X40" s="725">
        <f>'納品書（控）'!X39</f>
        <v>0</v>
      </c>
      <c r="Y40" s="725"/>
      <c r="Z40" s="725"/>
      <c r="AA40" s="725"/>
      <c r="AB40" s="725"/>
      <c r="AC40" s="725"/>
      <c r="AD40" s="725"/>
      <c r="AE40" s="725"/>
      <c r="AF40" s="725"/>
      <c r="AG40" s="725"/>
      <c r="AH40" s="725"/>
      <c r="AI40" s="725"/>
      <c r="AJ40" s="726"/>
      <c r="AK40" s="428">
        <f>ROUNDDOWN('納品書（控）'!AK39,0)</f>
        <v>0</v>
      </c>
      <c r="AL40" s="429"/>
      <c r="AM40" s="429"/>
      <c r="AN40" s="429"/>
      <c r="AO40" s="429"/>
      <c r="AP40" s="465" t="str">
        <f>IF('納品書（控）'!$BZ$18=TRUE,('納品書（控）'!AK39-INT('納品書（控）'!AK39))*10000,"")</f>
        <v/>
      </c>
      <c r="AQ40" s="466"/>
      <c r="AR40" s="489">
        <f>'納品書（控）'!AR39</f>
        <v>0</v>
      </c>
      <c r="AS40" s="490"/>
      <c r="AT40" s="491"/>
      <c r="AU40" s="467">
        <f>ROUNDDOWN('納品書（控）'!AU39,0)</f>
        <v>0</v>
      </c>
      <c r="AV40" s="468"/>
      <c r="AW40" s="468"/>
      <c r="AX40" s="468"/>
      <c r="AY40" s="469"/>
      <c r="AZ40" s="470" t="str">
        <f>IF('納品書（控）'!$CA$18=TRUE,('納品書（控）'!AU39-INT('納品書（控）'!AU39))*100,"")</f>
        <v/>
      </c>
      <c r="BA40" s="471"/>
      <c r="BB40" s="472">
        <f>'納品書（控）'!BB39</f>
        <v>0</v>
      </c>
      <c r="BC40" s="473"/>
      <c r="BD40" s="473"/>
      <c r="BE40" s="474"/>
      <c r="BF40" s="475"/>
      <c r="BG40" s="475"/>
      <c r="BH40" s="475"/>
      <c r="BI40" s="475"/>
      <c r="BJ40" s="476"/>
      <c r="BK40" s="485" t="str">
        <f>'納品書（控）'!BK39</f>
        <v xml:space="preserve"> </v>
      </c>
      <c r="BL40" s="485"/>
      <c r="BM40" s="485"/>
      <c r="BN40" s="485"/>
      <c r="BO40" s="485"/>
      <c r="BP40" s="485"/>
      <c r="BQ40" s="67"/>
      <c r="BR40" s="474"/>
      <c r="BS40" s="475"/>
      <c r="BT40" s="475"/>
      <c r="BU40" s="475"/>
      <c r="BV40" s="475"/>
      <c r="BW40" s="476"/>
      <c r="BY40" s="35"/>
      <c r="BZ40" s="37"/>
    </row>
    <row r="41" spans="2:78" ht="18.600000000000001" customHeight="1">
      <c r="B41" s="72"/>
      <c r="C41" s="737"/>
      <c r="D41" s="738"/>
      <c r="E41" s="738"/>
      <c r="F41" s="738"/>
      <c r="G41" s="738"/>
      <c r="H41" s="739"/>
      <c r="I41" s="725">
        <f>'納品書（控）'!I40</f>
        <v>0</v>
      </c>
      <c r="J41" s="725"/>
      <c r="K41" s="725"/>
      <c r="L41" s="725"/>
      <c r="M41" s="725"/>
      <c r="N41" s="725"/>
      <c r="O41" s="725"/>
      <c r="P41" s="725"/>
      <c r="Q41" s="725"/>
      <c r="R41" s="725"/>
      <c r="S41" s="725"/>
      <c r="T41" s="725"/>
      <c r="U41" s="725"/>
      <c r="V41" s="725"/>
      <c r="W41" s="726"/>
      <c r="X41" s="725">
        <f>'納品書（控）'!X40</f>
        <v>0</v>
      </c>
      <c r="Y41" s="725"/>
      <c r="Z41" s="725"/>
      <c r="AA41" s="725"/>
      <c r="AB41" s="725"/>
      <c r="AC41" s="725"/>
      <c r="AD41" s="725"/>
      <c r="AE41" s="725"/>
      <c r="AF41" s="725"/>
      <c r="AG41" s="725"/>
      <c r="AH41" s="725"/>
      <c r="AI41" s="725"/>
      <c r="AJ41" s="726"/>
      <c r="AK41" s="428">
        <f>ROUNDDOWN('納品書（控）'!AK40,0)</f>
        <v>0</v>
      </c>
      <c r="AL41" s="429"/>
      <c r="AM41" s="429"/>
      <c r="AN41" s="429"/>
      <c r="AO41" s="429"/>
      <c r="AP41" s="465" t="str">
        <f>IF('納品書（控）'!$BZ$18=TRUE,('納品書（控）'!AK40-INT('納品書（控）'!AK40))*10000,"")</f>
        <v/>
      </c>
      <c r="AQ41" s="466"/>
      <c r="AR41" s="489">
        <f>'納品書（控）'!AR40</f>
        <v>0</v>
      </c>
      <c r="AS41" s="490"/>
      <c r="AT41" s="491"/>
      <c r="AU41" s="467">
        <f>ROUNDDOWN('納品書（控）'!AU40,0)</f>
        <v>0</v>
      </c>
      <c r="AV41" s="468"/>
      <c r="AW41" s="468"/>
      <c r="AX41" s="468"/>
      <c r="AY41" s="469"/>
      <c r="AZ41" s="470" t="str">
        <f>IF('納品書（控）'!$CA$18=TRUE,('納品書（控）'!AU40-INT('納品書（控）'!AU40))*100,"")</f>
        <v/>
      </c>
      <c r="BA41" s="471"/>
      <c r="BB41" s="472">
        <f>'納品書（控）'!BB40</f>
        <v>0</v>
      </c>
      <c r="BC41" s="473"/>
      <c r="BD41" s="473"/>
      <c r="BE41" s="474"/>
      <c r="BF41" s="475"/>
      <c r="BG41" s="475"/>
      <c r="BH41" s="475"/>
      <c r="BI41" s="475"/>
      <c r="BJ41" s="476"/>
      <c r="BK41" s="485" t="str">
        <f>'納品書（控）'!BK40</f>
        <v xml:space="preserve"> </v>
      </c>
      <c r="BL41" s="485"/>
      <c r="BM41" s="485"/>
      <c r="BN41" s="485"/>
      <c r="BO41" s="485"/>
      <c r="BP41" s="485"/>
      <c r="BQ41" s="67"/>
      <c r="BR41" s="474"/>
      <c r="BS41" s="475"/>
      <c r="BT41" s="475"/>
      <c r="BU41" s="475"/>
      <c r="BV41" s="475"/>
      <c r="BW41" s="476"/>
      <c r="BY41" s="35"/>
      <c r="BZ41" s="37"/>
    </row>
    <row r="42" spans="2:78" ht="18.600000000000001" customHeight="1">
      <c r="B42" s="72"/>
      <c r="C42" s="737"/>
      <c r="D42" s="738"/>
      <c r="E42" s="738"/>
      <c r="F42" s="738"/>
      <c r="G42" s="738"/>
      <c r="H42" s="739"/>
      <c r="I42" s="725">
        <f>'納品書（控）'!I41</f>
        <v>0</v>
      </c>
      <c r="J42" s="725"/>
      <c r="K42" s="725"/>
      <c r="L42" s="725"/>
      <c r="M42" s="725"/>
      <c r="N42" s="725"/>
      <c r="O42" s="725"/>
      <c r="P42" s="725"/>
      <c r="Q42" s="725"/>
      <c r="R42" s="725"/>
      <c r="S42" s="725"/>
      <c r="T42" s="725"/>
      <c r="U42" s="725"/>
      <c r="V42" s="725"/>
      <c r="W42" s="726"/>
      <c r="X42" s="725">
        <f>'納品書（控）'!X41</f>
        <v>0</v>
      </c>
      <c r="Y42" s="725"/>
      <c r="Z42" s="725"/>
      <c r="AA42" s="725"/>
      <c r="AB42" s="725"/>
      <c r="AC42" s="725"/>
      <c r="AD42" s="725"/>
      <c r="AE42" s="725"/>
      <c r="AF42" s="725"/>
      <c r="AG42" s="725"/>
      <c r="AH42" s="725"/>
      <c r="AI42" s="725"/>
      <c r="AJ42" s="726"/>
      <c r="AK42" s="428">
        <f>ROUNDDOWN('納品書（控）'!AK41,0)</f>
        <v>0</v>
      </c>
      <c r="AL42" s="429"/>
      <c r="AM42" s="429"/>
      <c r="AN42" s="429"/>
      <c r="AO42" s="429"/>
      <c r="AP42" s="465" t="str">
        <f>IF('納品書（控）'!$BZ$18=TRUE,('納品書（控）'!AK41-INT('納品書（控）'!AK41))*10000,"")</f>
        <v/>
      </c>
      <c r="AQ42" s="466"/>
      <c r="AR42" s="489">
        <f>'納品書（控）'!AR41</f>
        <v>0</v>
      </c>
      <c r="AS42" s="490"/>
      <c r="AT42" s="491"/>
      <c r="AU42" s="467">
        <f>ROUNDDOWN('納品書（控）'!AU41,0)</f>
        <v>0</v>
      </c>
      <c r="AV42" s="468"/>
      <c r="AW42" s="468"/>
      <c r="AX42" s="468"/>
      <c r="AY42" s="469"/>
      <c r="AZ42" s="470" t="str">
        <f>IF('納品書（控）'!$CA$18=TRUE,('納品書（控）'!AU41-INT('納品書（控）'!AU41))*100,"")</f>
        <v/>
      </c>
      <c r="BA42" s="471"/>
      <c r="BB42" s="472">
        <f>'納品書（控）'!BB41</f>
        <v>0</v>
      </c>
      <c r="BC42" s="473"/>
      <c r="BD42" s="473"/>
      <c r="BE42" s="474"/>
      <c r="BF42" s="475"/>
      <c r="BG42" s="475"/>
      <c r="BH42" s="475"/>
      <c r="BI42" s="475"/>
      <c r="BJ42" s="476"/>
      <c r="BK42" s="485" t="str">
        <f>'納品書（控）'!BK41</f>
        <v xml:space="preserve"> </v>
      </c>
      <c r="BL42" s="485"/>
      <c r="BM42" s="485"/>
      <c r="BN42" s="485"/>
      <c r="BO42" s="485"/>
      <c r="BP42" s="485"/>
      <c r="BQ42" s="67"/>
      <c r="BR42" s="474"/>
      <c r="BS42" s="475"/>
      <c r="BT42" s="475"/>
      <c r="BU42" s="475"/>
      <c r="BV42" s="475"/>
      <c r="BW42" s="476"/>
      <c r="BY42" s="35"/>
      <c r="BZ42" s="37"/>
    </row>
    <row r="43" spans="2:78" ht="18.600000000000001" customHeight="1">
      <c r="B43" s="72"/>
      <c r="C43" s="737"/>
      <c r="D43" s="738"/>
      <c r="E43" s="738"/>
      <c r="F43" s="738"/>
      <c r="G43" s="738"/>
      <c r="H43" s="739"/>
      <c r="I43" s="725">
        <f>'納品書（控）'!I42</f>
        <v>0</v>
      </c>
      <c r="J43" s="725"/>
      <c r="K43" s="725"/>
      <c r="L43" s="725"/>
      <c r="M43" s="725"/>
      <c r="N43" s="725"/>
      <c r="O43" s="725"/>
      <c r="P43" s="725"/>
      <c r="Q43" s="725"/>
      <c r="R43" s="725"/>
      <c r="S43" s="725"/>
      <c r="T43" s="725"/>
      <c r="U43" s="725"/>
      <c r="V43" s="725"/>
      <c r="W43" s="726"/>
      <c r="X43" s="725">
        <f>'納品書（控）'!X42</f>
        <v>0</v>
      </c>
      <c r="Y43" s="725"/>
      <c r="Z43" s="725"/>
      <c r="AA43" s="725"/>
      <c r="AB43" s="725"/>
      <c r="AC43" s="725"/>
      <c r="AD43" s="725"/>
      <c r="AE43" s="725"/>
      <c r="AF43" s="725"/>
      <c r="AG43" s="725"/>
      <c r="AH43" s="725"/>
      <c r="AI43" s="725"/>
      <c r="AJ43" s="726"/>
      <c r="AK43" s="428">
        <f>ROUNDDOWN('納品書（控）'!AK42,0)</f>
        <v>0</v>
      </c>
      <c r="AL43" s="429"/>
      <c r="AM43" s="429"/>
      <c r="AN43" s="429"/>
      <c r="AO43" s="429"/>
      <c r="AP43" s="465" t="str">
        <f>IF('納品書（控）'!$BZ$18=TRUE,('納品書（控）'!AK42-INT('納品書（控）'!AK42))*10000,"")</f>
        <v/>
      </c>
      <c r="AQ43" s="466"/>
      <c r="AR43" s="489">
        <f>'納品書（控）'!AR42</f>
        <v>0</v>
      </c>
      <c r="AS43" s="490"/>
      <c r="AT43" s="491"/>
      <c r="AU43" s="467">
        <f>ROUNDDOWN('納品書（控）'!AU42,0)</f>
        <v>0</v>
      </c>
      <c r="AV43" s="468"/>
      <c r="AW43" s="468"/>
      <c r="AX43" s="468"/>
      <c r="AY43" s="469"/>
      <c r="AZ43" s="470" t="str">
        <f>IF('納品書（控）'!$CA$18=TRUE,('納品書（控）'!AU42-INT('納品書（控）'!AU42))*100,"")</f>
        <v/>
      </c>
      <c r="BA43" s="471"/>
      <c r="BB43" s="472">
        <f>'納品書（控）'!BB42</f>
        <v>0</v>
      </c>
      <c r="BC43" s="473"/>
      <c r="BD43" s="473"/>
      <c r="BE43" s="474"/>
      <c r="BF43" s="475"/>
      <c r="BG43" s="475"/>
      <c r="BH43" s="475"/>
      <c r="BI43" s="475"/>
      <c r="BJ43" s="476"/>
      <c r="BK43" s="485" t="str">
        <f>'納品書（控）'!BK42</f>
        <v xml:space="preserve"> </v>
      </c>
      <c r="BL43" s="485"/>
      <c r="BM43" s="485"/>
      <c r="BN43" s="485"/>
      <c r="BO43" s="485"/>
      <c r="BP43" s="485"/>
      <c r="BQ43" s="67"/>
      <c r="BR43" s="474"/>
      <c r="BS43" s="475"/>
      <c r="BT43" s="475"/>
      <c r="BU43" s="475"/>
      <c r="BV43" s="475"/>
      <c r="BW43" s="476"/>
      <c r="BY43" s="35"/>
      <c r="BZ43" s="37"/>
    </row>
    <row r="44" spans="2:78" ht="18.600000000000001" customHeight="1">
      <c r="B44" s="72"/>
      <c r="C44" s="737"/>
      <c r="D44" s="738"/>
      <c r="E44" s="738"/>
      <c r="F44" s="738"/>
      <c r="G44" s="738"/>
      <c r="H44" s="739"/>
      <c r="I44" s="725">
        <f>'納品書（控）'!I43</f>
        <v>0</v>
      </c>
      <c r="J44" s="725"/>
      <c r="K44" s="725"/>
      <c r="L44" s="725"/>
      <c r="M44" s="725"/>
      <c r="N44" s="725"/>
      <c r="O44" s="725"/>
      <c r="P44" s="725"/>
      <c r="Q44" s="725"/>
      <c r="R44" s="725"/>
      <c r="S44" s="725"/>
      <c r="T44" s="725"/>
      <c r="U44" s="725"/>
      <c r="V44" s="725"/>
      <c r="W44" s="726"/>
      <c r="X44" s="725">
        <f>'納品書（控）'!X43</f>
        <v>0</v>
      </c>
      <c r="Y44" s="725"/>
      <c r="Z44" s="725"/>
      <c r="AA44" s="725"/>
      <c r="AB44" s="725"/>
      <c r="AC44" s="725"/>
      <c r="AD44" s="725"/>
      <c r="AE44" s="725"/>
      <c r="AF44" s="725"/>
      <c r="AG44" s="725"/>
      <c r="AH44" s="725"/>
      <c r="AI44" s="725"/>
      <c r="AJ44" s="726"/>
      <c r="AK44" s="428">
        <f>ROUNDDOWN('納品書（控）'!AK43,0)</f>
        <v>0</v>
      </c>
      <c r="AL44" s="429"/>
      <c r="AM44" s="429"/>
      <c r="AN44" s="429"/>
      <c r="AO44" s="429"/>
      <c r="AP44" s="465" t="str">
        <f>IF('納品書（控）'!$BZ$18=TRUE,('納品書（控）'!AK43-INT('納品書（控）'!AK43))*10000,"")</f>
        <v/>
      </c>
      <c r="AQ44" s="466"/>
      <c r="AR44" s="489">
        <f>'納品書（控）'!AR43</f>
        <v>0</v>
      </c>
      <c r="AS44" s="490"/>
      <c r="AT44" s="491"/>
      <c r="AU44" s="467">
        <f>ROUNDDOWN('納品書（控）'!AU43,0)</f>
        <v>0</v>
      </c>
      <c r="AV44" s="468"/>
      <c r="AW44" s="468"/>
      <c r="AX44" s="468"/>
      <c r="AY44" s="469"/>
      <c r="AZ44" s="470" t="str">
        <f>IF('納品書（控）'!$CA$18=TRUE,('納品書（控）'!AU43-INT('納品書（控）'!AU43))*100,"")</f>
        <v/>
      </c>
      <c r="BA44" s="471"/>
      <c r="BB44" s="472">
        <f>'納品書（控）'!BB43</f>
        <v>0</v>
      </c>
      <c r="BC44" s="473"/>
      <c r="BD44" s="473"/>
      <c r="BE44" s="474"/>
      <c r="BF44" s="475"/>
      <c r="BG44" s="475"/>
      <c r="BH44" s="475"/>
      <c r="BI44" s="475"/>
      <c r="BJ44" s="476"/>
      <c r="BK44" s="485" t="str">
        <f>'納品書（控）'!BK43</f>
        <v xml:space="preserve"> </v>
      </c>
      <c r="BL44" s="485"/>
      <c r="BM44" s="485"/>
      <c r="BN44" s="485"/>
      <c r="BO44" s="485"/>
      <c r="BP44" s="485"/>
      <c r="BQ44" s="67"/>
      <c r="BR44" s="474"/>
      <c r="BS44" s="475"/>
      <c r="BT44" s="475"/>
      <c r="BU44" s="475"/>
      <c r="BV44" s="475"/>
      <c r="BW44" s="476"/>
      <c r="BY44" s="35"/>
      <c r="BZ44" s="37"/>
    </row>
    <row r="45" spans="2:78" ht="18.600000000000001" customHeight="1">
      <c r="B45" s="72"/>
      <c r="C45" s="737"/>
      <c r="D45" s="738"/>
      <c r="E45" s="738"/>
      <c r="F45" s="738"/>
      <c r="G45" s="738"/>
      <c r="H45" s="739"/>
      <c r="I45" s="725">
        <f>'納品書（控）'!I44</f>
        <v>0</v>
      </c>
      <c r="J45" s="725"/>
      <c r="K45" s="725"/>
      <c r="L45" s="725"/>
      <c r="M45" s="725"/>
      <c r="N45" s="725"/>
      <c r="O45" s="725"/>
      <c r="P45" s="725"/>
      <c r="Q45" s="725"/>
      <c r="R45" s="725"/>
      <c r="S45" s="725"/>
      <c r="T45" s="725"/>
      <c r="U45" s="725"/>
      <c r="V45" s="725"/>
      <c r="W45" s="726"/>
      <c r="X45" s="725">
        <f>'納品書（控）'!X44</f>
        <v>0</v>
      </c>
      <c r="Y45" s="725"/>
      <c r="Z45" s="725"/>
      <c r="AA45" s="725"/>
      <c r="AB45" s="725"/>
      <c r="AC45" s="725"/>
      <c r="AD45" s="725"/>
      <c r="AE45" s="725"/>
      <c r="AF45" s="725"/>
      <c r="AG45" s="725"/>
      <c r="AH45" s="725"/>
      <c r="AI45" s="725"/>
      <c r="AJ45" s="726"/>
      <c r="AK45" s="428">
        <f>ROUNDDOWN('納品書（控）'!AK44,0)</f>
        <v>0</v>
      </c>
      <c r="AL45" s="429"/>
      <c r="AM45" s="429"/>
      <c r="AN45" s="429"/>
      <c r="AO45" s="429"/>
      <c r="AP45" s="465" t="str">
        <f>IF('納品書（控）'!$BZ$18=TRUE,('納品書（控）'!AK44-INT('納品書（控）'!AK44))*10000,"")</f>
        <v/>
      </c>
      <c r="AQ45" s="466"/>
      <c r="AR45" s="489">
        <f>'納品書（控）'!AR44</f>
        <v>0</v>
      </c>
      <c r="AS45" s="490"/>
      <c r="AT45" s="491"/>
      <c r="AU45" s="467">
        <f>ROUNDDOWN('納品書（控）'!AU44,0)</f>
        <v>0</v>
      </c>
      <c r="AV45" s="468"/>
      <c r="AW45" s="468"/>
      <c r="AX45" s="468"/>
      <c r="AY45" s="469"/>
      <c r="AZ45" s="470" t="str">
        <f>IF('納品書（控）'!$CA$18=TRUE,('納品書（控）'!AU44-INT('納品書（控）'!AU44))*100,"")</f>
        <v/>
      </c>
      <c r="BA45" s="471"/>
      <c r="BB45" s="472">
        <f>'納品書（控）'!BB44</f>
        <v>0</v>
      </c>
      <c r="BC45" s="473"/>
      <c r="BD45" s="473"/>
      <c r="BE45" s="474"/>
      <c r="BF45" s="475"/>
      <c r="BG45" s="475"/>
      <c r="BH45" s="475"/>
      <c r="BI45" s="475"/>
      <c r="BJ45" s="476"/>
      <c r="BK45" s="485" t="str">
        <f>'納品書（控）'!BK44</f>
        <v xml:space="preserve"> </v>
      </c>
      <c r="BL45" s="485"/>
      <c r="BM45" s="485"/>
      <c r="BN45" s="485"/>
      <c r="BO45" s="485"/>
      <c r="BP45" s="485"/>
      <c r="BQ45" s="67"/>
      <c r="BR45" s="474"/>
      <c r="BS45" s="475"/>
      <c r="BT45" s="475"/>
      <c r="BU45" s="475"/>
      <c r="BV45" s="475"/>
      <c r="BW45" s="476"/>
      <c r="BY45" s="35"/>
      <c r="BZ45" s="37"/>
    </row>
    <row r="46" spans="2:78" ht="18.600000000000001" customHeight="1">
      <c r="B46" s="71"/>
      <c r="C46" s="737"/>
      <c r="D46" s="738"/>
      <c r="E46" s="738"/>
      <c r="F46" s="738"/>
      <c r="G46" s="738"/>
      <c r="H46" s="739"/>
      <c r="I46" s="725">
        <f>'納品書（控）'!I45</f>
        <v>0</v>
      </c>
      <c r="J46" s="725"/>
      <c r="K46" s="725"/>
      <c r="L46" s="725"/>
      <c r="M46" s="725"/>
      <c r="N46" s="725"/>
      <c r="O46" s="725"/>
      <c r="P46" s="725"/>
      <c r="Q46" s="725"/>
      <c r="R46" s="725"/>
      <c r="S46" s="725"/>
      <c r="T46" s="725"/>
      <c r="U46" s="725"/>
      <c r="V46" s="725"/>
      <c r="W46" s="726"/>
      <c r="X46" s="725">
        <f>'納品書（控）'!X45</f>
        <v>0</v>
      </c>
      <c r="Y46" s="725"/>
      <c r="Z46" s="725"/>
      <c r="AA46" s="725"/>
      <c r="AB46" s="725"/>
      <c r="AC46" s="725"/>
      <c r="AD46" s="725"/>
      <c r="AE46" s="725"/>
      <c r="AF46" s="725"/>
      <c r="AG46" s="725"/>
      <c r="AH46" s="725"/>
      <c r="AI46" s="725"/>
      <c r="AJ46" s="726"/>
      <c r="AK46" s="428">
        <f>ROUNDDOWN('納品書（控）'!AK45,0)</f>
        <v>0</v>
      </c>
      <c r="AL46" s="429"/>
      <c r="AM46" s="429"/>
      <c r="AN46" s="429"/>
      <c r="AO46" s="429"/>
      <c r="AP46" s="465" t="str">
        <f>IF('納品書（控）'!$BZ$18=TRUE,('納品書（控）'!AK45-INT('納品書（控）'!AK45))*10000,"")</f>
        <v/>
      </c>
      <c r="AQ46" s="466"/>
      <c r="AR46" s="489">
        <f>'納品書（控）'!AR45</f>
        <v>0</v>
      </c>
      <c r="AS46" s="490"/>
      <c r="AT46" s="491"/>
      <c r="AU46" s="467">
        <f>ROUNDDOWN('納品書（控）'!AU45,0)</f>
        <v>0</v>
      </c>
      <c r="AV46" s="468"/>
      <c r="AW46" s="468"/>
      <c r="AX46" s="468"/>
      <c r="AY46" s="469"/>
      <c r="AZ46" s="470" t="str">
        <f>IF('納品書（控）'!$CA$18=TRUE,('納品書（控）'!AU45-INT('納品書（控）'!AU45))*100,"")</f>
        <v/>
      </c>
      <c r="BA46" s="471"/>
      <c r="BB46" s="472">
        <f>'納品書（控）'!BB45</f>
        <v>0</v>
      </c>
      <c r="BC46" s="473"/>
      <c r="BD46" s="473"/>
      <c r="BE46" s="474"/>
      <c r="BF46" s="475"/>
      <c r="BG46" s="475"/>
      <c r="BH46" s="475"/>
      <c r="BI46" s="475"/>
      <c r="BJ46" s="476"/>
      <c r="BK46" s="485" t="str">
        <f>'納品書（控）'!BK45</f>
        <v xml:space="preserve"> </v>
      </c>
      <c r="BL46" s="485"/>
      <c r="BM46" s="485"/>
      <c r="BN46" s="485"/>
      <c r="BO46" s="485"/>
      <c r="BP46" s="485"/>
      <c r="BQ46" s="67"/>
      <c r="BR46" s="474"/>
      <c r="BS46" s="475"/>
      <c r="BT46" s="475"/>
      <c r="BU46" s="475"/>
      <c r="BV46" s="475"/>
      <c r="BW46" s="476"/>
      <c r="BY46" s="35"/>
      <c r="BZ46" s="37"/>
    </row>
    <row r="47" spans="2:78" ht="18.600000000000001" customHeight="1">
      <c r="B47" s="72"/>
      <c r="C47" s="737"/>
      <c r="D47" s="738"/>
      <c r="E47" s="738"/>
      <c r="F47" s="738"/>
      <c r="G47" s="738"/>
      <c r="H47" s="739"/>
      <c r="I47" s="725">
        <f>'納品書（控）'!I46</f>
        <v>0</v>
      </c>
      <c r="J47" s="725"/>
      <c r="K47" s="725"/>
      <c r="L47" s="725"/>
      <c r="M47" s="725"/>
      <c r="N47" s="725"/>
      <c r="O47" s="725"/>
      <c r="P47" s="725"/>
      <c r="Q47" s="725"/>
      <c r="R47" s="725"/>
      <c r="S47" s="725"/>
      <c r="T47" s="725"/>
      <c r="U47" s="725"/>
      <c r="V47" s="725"/>
      <c r="W47" s="726"/>
      <c r="X47" s="725">
        <f>'納品書（控）'!X46</f>
        <v>0</v>
      </c>
      <c r="Y47" s="725"/>
      <c r="Z47" s="725"/>
      <c r="AA47" s="725"/>
      <c r="AB47" s="725"/>
      <c r="AC47" s="725"/>
      <c r="AD47" s="725"/>
      <c r="AE47" s="725"/>
      <c r="AF47" s="725"/>
      <c r="AG47" s="725"/>
      <c r="AH47" s="725"/>
      <c r="AI47" s="725"/>
      <c r="AJ47" s="726"/>
      <c r="AK47" s="428">
        <f>ROUNDDOWN('納品書（控）'!AK46,0)</f>
        <v>0</v>
      </c>
      <c r="AL47" s="429"/>
      <c r="AM47" s="429"/>
      <c r="AN47" s="429"/>
      <c r="AO47" s="429"/>
      <c r="AP47" s="465" t="str">
        <f>IF('納品書（控）'!$BZ$18=TRUE,('納品書（控）'!AK46-INT('納品書（控）'!AK46))*10000,"")</f>
        <v/>
      </c>
      <c r="AQ47" s="466"/>
      <c r="AR47" s="489">
        <f>'納品書（控）'!AR46</f>
        <v>0</v>
      </c>
      <c r="AS47" s="490"/>
      <c r="AT47" s="491"/>
      <c r="AU47" s="467">
        <f>ROUNDDOWN('納品書（控）'!AU46,0)</f>
        <v>0</v>
      </c>
      <c r="AV47" s="468"/>
      <c r="AW47" s="468"/>
      <c r="AX47" s="468"/>
      <c r="AY47" s="469"/>
      <c r="AZ47" s="470" t="str">
        <f>IF('納品書（控）'!$CA$18=TRUE,('納品書（控）'!AU46-INT('納品書（控）'!AU46))*100,"")</f>
        <v/>
      </c>
      <c r="BA47" s="471"/>
      <c r="BB47" s="472">
        <f>'納品書（控）'!BB46</f>
        <v>0</v>
      </c>
      <c r="BC47" s="473"/>
      <c r="BD47" s="473"/>
      <c r="BE47" s="474"/>
      <c r="BF47" s="475"/>
      <c r="BG47" s="475"/>
      <c r="BH47" s="475"/>
      <c r="BI47" s="475"/>
      <c r="BJ47" s="476"/>
      <c r="BK47" s="485" t="str">
        <f>'納品書（控）'!BK46</f>
        <v xml:space="preserve"> </v>
      </c>
      <c r="BL47" s="485"/>
      <c r="BM47" s="485"/>
      <c r="BN47" s="485"/>
      <c r="BO47" s="485"/>
      <c r="BP47" s="485"/>
      <c r="BQ47" s="67"/>
      <c r="BR47" s="474"/>
      <c r="BS47" s="475"/>
      <c r="BT47" s="475"/>
      <c r="BU47" s="475"/>
      <c r="BV47" s="475"/>
      <c r="BW47" s="476"/>
      <c r="BY47" s="35"/>
      <c r="BZ47" s="37"/>
    </row>
    <row r="48" spans="2:78" ht="18.600000000000001" customHeight="1">
      <c r="B48" s="72"/>
      <c r="C48" s="737"/>
      <c r="D48" s="738"/>
      <c r="E48" s="738"/>
      <c r="F48" s="738"/>
      <c r="G48" s="738"/>
      <c r="H48" s="739"/>
      <c r="I48" s="725">
        <f>'納品書（控）'!I47</f>
        <v>0</v>
      </c>
      <c r="J48" s="725"/>
      <c r="K48" s="725"/>
      <c r="L48" s="725"/>
      <c r="M48" s="725"/>
      <c r="N48" s="725"/>
      <c r="O48" s="725"/>
      <c r="P48" s="725"/>
      <c r="Q48" s="725"/>
      <c r="R48" s="725"/>
      <c r="S48" s="725"/>
      <c r="T48" s="725"/>
      <c r="U48" s="725"/>
      <c r="V48" s="725"/>
      <c r="W48" s="726"/>
      <c r="X48" s="725">
        <f>'納品書（控）'!X47</f>
        <v>0</v>
      </c>
      <c r="Y48" s="725"/>
      <c r="Z48" s="725"/>
      <c r="AA48" s="725"/>
      <c r="AB48" s="725"/>
      <c r="AC48" s="725"/>
      <c r="AD48" s="725"/>
      <c r="AE48" s="725"/>
      <c r="AF48" s="725"/>
      <c r="AG48" s="725"/>
      <c r="AH48" s="725"/>
      <c r="AI48" s="725"/>
      <c r="AJ48" s="726"/>
      <c r="AK48" s="428">
        <f>ROUNDDOWN('納品書（控）'!AK47,0)</f>
        <v>0</v>
      </c>
      <c r="AL48" s="429"/>
      <c r="AM48" s="429"/>
      <c r="AN48" s="429"/>
      <c r="AO48" s="429"/>
      <c r="AP48" s="465" t="str">
        <f>IF('納品書（控）'!$BZ$18=TRUE,('納品書（控）'!AK47-INT('納品書（控）'!AK47))*10000,"")</f>
        <v/>
      </c>
      <c r="AQ48" s="466"/>
      <c r="AR48" s="489">
        <f>'納品書（控）'!AR47</f>
        <v>0</v>
      </c>
      <c r="AS48" s="490"/>
      <c r="AT48" s="491"/>
      <c r="AU48" s="467">
        <f>ROUNDDOWN('納品書（控）'!AU47,0)</f>
        <v>0</v>
      </c>
      <c r="AV48" s="468"/>
      <c r="AW48" s="468"/>
      <c r="AX48" s="468"/>
      <c r="AY48" s="469"/>
      <c r="AZ48" s="470" t="str">
        <f>IF('納品書（控）'!$CA$18=TRUE,('納品書（控）'!AU47-INT('納品書（控）'!AU47))*100,"")</f>
        <v/>
      </c>
      <c r="BA48" s="471"/>
      <c r="BB48" s="472">
        <f>'納品書（控）'!BB47</f>
        <v>0</v>
      </c>
      <c r="BC48" s="473"/>
      <c r="BD48" s="473"/>
      <c r="BE48" s="474"/>
      <c r="BF48" s="475"/>
      <c r="BG48" s="475"/>
      <c r="BH48" s="475"/>
      <c r="BI48" s="475"/>
      <c r="BJ48" s="476"/>
      <c r="BK48" s="485" t="str">
        <f>'納品書（控）'!BK47</f>
        <v xml:space="preserve"> </v>
      </c>
      <c r="BL48" s="485"/>
      <c r="BM48" s="485"/>
      <c r="BN48" s="485"/>
      <c r="BO48" s="485"/>
      <c r="BP48" s="485"/>
      <c r="BQ48" s="67"/>
      <c r="BR48" s="474"/>
      <c r="BS48" s="475"/>
      <c r="BT48" s="475"/>
      <c r="BU48" s="475"/>
      <c r="BV48" s="475"/>
      <c r="BW48" s="476"/>
      <c r="BY48" s="35"/>
      <c r="BZ48" s="37"/>
    </row>
    <row r="49" spans="2:78" ht="18.600000000000001" customHeight="1">
      <c r="B49" s="72"/>
      <c r="C49" s="737"/>
      <c r="D49" s="738"/>
      <c r="E49" s="738"/>
      <c r="F49" s="738"/>
      <c r="G49" s="738"/>
      <c r="H49" s="739"/>
      <c r="I49" s="725">
        <f>'納品書（控）'!I48</f>
        <v>0</v>
      </c>
      <c r="J49" s="725"/>
      <c r="K49" s="725"/>
      <c r="L49" s="725"/>
      <c r="M49" s="725"/>
      <c r="N49" s="725"/>
      <c r="O49" s="725"/>
      <c r="P49" s="725"/>
      <c r="Q49" s="725"/>
      <c r="R49" s="725"/>
      <c r="S49" s="725"/>
      <c r="T49" s="725"/>
      <c r="U49" s="725"/>
      <c r="V49" s="725"/>
      <c r="W49" s="726"/>
      <c r="X49" s="725">
        <f>'納品書（控）'!X48</f>
        <v>0</v>
      </c>
      <c r="Y49" s="725"/>
      <c r="Z49" s="725"/>
      <c r="AA49" s="725"/>
      <c r="AB49" s="725"/>
      <c r="AC49" s="725"/>
      <c r="AD49" s="725"/>
      <c r="AE49" s="725"/>
      <c r="AF49" s="725"/>
      <c r="AG49" s="725"/>
      <c r="AH49" s="725"/>
      <c r="AI49" s="725"/>
      <c r="AJ49" s="726"/>
      <c r="AK49" s="428">
        <f>ROUNDDOWN('納品書（控）'!AK48,0)</f>
        <v>0</v>
      </c>
      <c r="AL49" s="429"/>
      <c r="AM49" s="429"/>
      <c r="AN49" s="429"/>
      <c r="AO49" s="429"/>
      <c r="AP49" s="465" t="str">
        <f>IF('納品書（控）'!$BZ$18=TRUE,('納品書（控）'!AK48-INT('納品書（控）'!AK48))*10000,"")</f>
        <v/>
      </c>
      <c r="AQ49" s="466"/>
      <c r="AR49" s="489">
        <f>'納品書（控）'!AR48</f>
        <v>0</v>
      </c>
      <c r="AS49" s="490"/>
      <c r="AT49" s="491"/>
      <c r="AU49" s="467">
        <f>ROUNDDOWN('納品書（控）'!AU48,0)</f>
        <v>0</v>
      </c>
      <c r="AV49" s="468"/>
      <c r="AW49" s="468"/>
      <c r="AX49" s="468"/>
      <c r="AY49" s="469"/>
      <c r="AZ49" s="470" t="str">
        <f>IF('納品書（控）'!$CA$18=TRUE,('納品書（控）'!AU48-INT('納品書（控）'!AU48))*100,"")</f>
        <v/>
      </c>
      <c r="BA49" s="471"/>
      <c r="BB49" s="472">
        <f>'納品書（控）'!BB48</f>
        <v>0</v>
      </c>
      <c r="BC49" s="473"/>
      <c r="BD49" s="473"/>
      <c r="BE49" s="474"/>
      <c r="BF49" s="475"/>
      <c r="BG49" s="475"/>
      <c r="BH49" s="475"/>
      <c r="BI49" s="475"/>
      <c r="BJ49" s="476"/>
      <c r="BK49" s="485" t="str">
        <f>'納品書（控）'!BK48</f>
        <v xml:space="preserve"> </v>
      </c>
      <c r="BL49" s="485"/>
      <c r="BM49" s="485"/>
      <c r="BN49" s="485"/>
      <c r="BO49" s="485"/>
      <c r="BP49" s="485"/>
      <c r="BQ49" s="67"/>
      <c r="BR49" s="474"/>
      <c r="BS49" s="475"/>
      <c r="BT49" s="475"/>
      <c r="BU49" s="475"/>
      <c r="BV49" s="475"/>
      <c r="BW49" s="476"/>
      <c r="BY49" s="35"/>
      <c r="BZ49" s="37"/>
    </row>
    <row r="50" spans="2:78" ht="18.600000000000001" customHeight="1">
      <c r="B50" s="72"/>
      <c r="C50" s="737"/>
      <c r="D50" s="738"/>
      <c r="E50" s="738"/>
      <c r="F50" s="738"/>
      <c r="G50" s="738"/>
      <c r="H50" s="739"/>
      <c r="I50" s="725">
        <f>'納品書（控）'!I49</f>
        <v>0</v>
      </c>
      <c r="J50" s="725"/>
      <c r="K50" s="725"/>
      <c r="L50" s="725"/>
      <c r="M50" s="725"/>
      <c r="N50" s="725"/>
      <c r="O50" s="725"/>
      <c r="P50" s="725"/>
      <c r="Q50" s="725"/>
      <c r="R50" s="725"/>
      <c r="S50" s="725"/>
      <c r="T50" s="725"/>
      <c r="U50" s="725"/>
      <c r="V50" s="725"/>
      <c r="W50" s="726"/>
      <c r="X50" s="725">
        <f>'納品書（控）'!X49</f>
        <v>0</v>
      </c>
      <c r="Y50" s="725"/>
      <c r="Z50" s="725"/>
      <c r="AA50" s="725"/>
      <c r="AB50" s="725"/>
      <c r="AC50" s="725"/>
      <c r="AD50" s="725"/>
      <c r="AE50" s="725"/>
      <c r="AF50" s="725"/>
      <c r="AG50" s="725"/>
      <c r="AH50" s="725"/>
      <c r="AI50" s="725"/>
      <c r="AJ50" s="726"/>
      <c r="AK50" s="428">
        <f>ROUNDDOWN('納品書（控）'!AK49,0)</f>
        <v>0</v>
      </c>
      <c r="AL50" s="429"/>
      <c r="AM50" s="429"/>
      <c r="AN50" s="429"/>
      <c r="AO50" s="429"/>
      <c r="AP50" s="465" t="str">
        <f>IF('納品書（控）'!$BZ$18=TRUE,('納品書（控）'!AK49-INT('納品書（控）'!AK49))*10000,"")</f>
        <v/>
      </c>
      <c r="AQ50" s="466"/>
      <c r="AR50" s="489">
        <f>'納品書（控）'!AR49</f>
        <v>0</v>
      </c>
      <c r="AS50" s="490"/>
      <c r="AT50" s="491"/>
      <c r="AU50" s="467">
        <f>ROUNDDOWN('納品書（控）'!AU49,0)</f>
        <v>0</v>
      </c>
      <c r="AV50" s="468"/>
      <c r="AW50" s="468"/>
      <c r="AX50" s="468"/>
      <c r="AY50" s="469"/>
      <c r="AZ50" s="470" t="str">
        <f>IF('納品書（控）'!$CA$18=TRUE,('納品書（控）'!AU49-INT('納品書（控）'!AU49))*100,"")</f>
        <v/>
      </c>
      <c r="BA50" s="471"/>
      <c r="BB50" s="472">
        <f>'納品書（控）'!BB49</f>
        <v>0</v>
      </c>
      <c r="BC50" s="473"/>
      <c r="BD50" s="473"/>
      <c r="BE50" s="474"/>
      <c r="BF50" s="475"/>
      <c r="BG50" s="475"/>
      <c r="BH50" s="475"/>
      <c r="BI50" s="475"/>
      <c r="BJ50" s="476"/>
      <c r="BK50" s="485" t="str">
        <f>'納品書（控）'!BK49</f>
        <v xml:space="preserve"> </v>
      </c>
      <c r="BL50" s="485"/>
      <c r="BM50" s="485"/>
      <c r="BN50" s="485"/>
      <c r="BO50" s="485"/>
      <c r="BP50" s="485"/>
      <c r="BQ50" s="67"/>
      <c r="BR50" s="474"/>
      <c r="BS50" s="475"/>
      <c r="BT50" s="475"/>
      <c r="BU50" s="475"/>
      <c r="BV50" s="475"/>
      <c r="BW50" s="476"/>
      <c r="BY50" s="35"/>
      <c r="BZ50" s="37"/>
    </row>
    <row r="51" spans="2:78" ht="18.600000000000001" customHeight="1">
      <c r="B51" s="72"/>
      <c r="C51" s="737"/>
      <c r="D51" s="738"/>
      <c r="E51" s="738"/>
      <c r="F51" s="738"/>
      <c r="G51" s="738"/>
      <c r="H51" s="739"/>
      <c r="I51" s="725">
        <f>'納品書（控）'!I50</f>
        <v>0</v>
      </c>
      <c r="J51" s="725"/>
      <c r="K51" s="725"/>
      <c r="L51" s="725"/>
      <c r="M51" s="725"/>
      <c r="N51" s="725"/>
      <c r="O51" s="725"/>
      <c r="P51" s="725"/>
      <c r="Q51" s="725"/>
      <c r="R51" s="725"/>
      <c r="S51" s="725"/>
      <c r="T51" s="725"/>
      <c r="U51" s="725"/>
      <c r="V51" s="725"/>
      <c r="W51" s="726"/>
      <c r="X51" s="725">
        <f>'納品書（控）'!X50</f>
        <v>0</v>
      </c>
      <c r="Y51" s="725"/>
      <c r="Z51" s="725"/>
      <c r="AA51" s="725"/>
      <c r="AB51" s="725"/>
      <c r="AC51" s="725"/>
      <c r="AD51" s="725"/>
      <c r="AE51" s="725"/>
      <c r="AF51" s="725"/>
      <c r="AG51" s="725"/>
      <c r="AH51" s="725"/>
      <c r="AI51" s="725"/>
      <c r="AJ51" s="726"/>
      <c r="AK51" s="428">
        <f>ROUNDDOWN('納品書（控）'!AK50,0)</f>
        <v>0</v>
      </c>
      <c r="AL51" s="429"/>
      <c r="AM51" s="429"/>
      <c r="AN51" s="429"/>
      <c r="AO51" s="429"/>
      <c r="AP51" s="465" t="str">
        <f>IF('納品書（控）'!$BZ$18=TRUE,('納品書（控）'!AK50-INT('納品書（控）'!AK50))*10000,"")</f>
        <v/>
      </c>
      <c r="AQ51" s="466"/>
      <c r="AR51" s="489">
        <f>'納品書（控）'!AR50</f>
        <v>0</v>
      </c>
      <c r="AS51" s="490"/>
      <c r="AT51" s="491"/>
      <c r="AU51" s="467">
        <f>ROUNDDOWN('納品書（控）'!AU50,0)</f>
        <v>0</v>
      </c>
      <c r="AV51" s="468"/>
      <c r="AW51" s="468"/>
      <c r="AX51" s="468"/>
      <c r="AY51" s="469"/>
      <c r="AZ51" s="470" t="str">
        <f>IF('納品書（控）'!$CA$18=TRUE,('納品書（控）'!AU50-INT('納品書（控）'!AU50))*100,"")</f>
        <v/>
      </c>
      <c r="BA51" s="471"/>
      <c r="BB51" s="472">
        <f>'納品書（控）'!BB50</f>
        <v>0</v>
      </c>
      <c r="BC51" s="473"/>
      <c r="BD51" s="473"/>
      <c r="BE51" s="474"/>
      <c r="BF51" s="475"/>
      <c r="BG51" s="475"/>
      <c r="BH51" s="475"/>
      <c r="BI51" s="475"/>
      <c r="BJ51" s="476"/>
      <c r="BK51" s="485" t="str">
        <f>'納品書（控）'!BK50</f>
        <v xml:space="preserve"> </v>
      </c>
      <c r="BL51" s="485"/>
      <c r="BM51" s="485"/>
      <c r="BN51" s="485"/>
      <c r="BO51" s="485"/>
      <c r="BP51" s="485"/>
      <c r="BQ51" s="67"/>
      <c r="BR51" s="474"/>
      <c r="BS51" s="475"/>
      <c r="BT51" s="475"/>
      <c r="BU51" s="475"/>
      <c r="BV51" s="475"/>
      <c r="BW51" s="476"/>
      <c r="BY51" s="35"/>
      <c r="BZ51" s="37"/>
    </row>
    <row r="52" spans="2:78" ht="18.600000000000001" customHeight="1">
      <c r="B52" s="71"/>
      <c r="C52" s="737"/>
      <c r="D52" s="738"/>
      <c r="E52" s="738"/>
      <c r="F52" s="738"/>
      <c r="G52" s="738"/>
      <c r="H52" s="739"/>
      <c r="I52" s="725">
        <f>'納品書（控）'!I51</f>
        <v>0</v>
      </c>
      <c r="J52" s="725"/>
      <c r="K52" s="725"/>
      <c r="L52" s="725"/>
      <c r="M52" s="725"/>
      <c r="N52" s="725"/>
      <c r="O52" s="725"/>
      <c r="P52" s="725"/>
      <c r="Q52" s="725"/>
      <c r="R52" s="725"/>
      <c r="S52" s="725"/>
      <c r="T52" s="725"/>
      <c r="U52" s="725"/>
      <c r="V52" s="725"/>
      <c r="W52" s="726"/>
      <c r="X52" s="725">
        <f>'納品書（控）'!X51</f>
        <v>0</v>
      </c>
      <c r="Y52" s="725"/>
      <c r="Z52" s="725"/>
      <c r="AA52" s="725"/>
      <c r="AB52" s="725"/>
      <c r="AC52" s="725"/>
      <c r="AD52" s="725"/>
      <c r="AE52" s="725"/>
      <c r="AF52" s="725"/>
      <c r="AG52" s="725"/>
      <c r="AH52" s="725"/>
      <c r="AI52" s="725"/>
      <c r="AJ52" s="726"/>
      <c r="AK52" s="428">
        <f>ROUNDDOWN('納品書（控）'!AK51,0)</f>
        <v>0</v>
      </c>
      <c r="AL52" s="429"/>
      <c r="AM52" s="429"/>
      <c r="AN52" s="429"/>
      <c r="AO52" s="429"/>
      <c r="AP52" s="465" t="str">
        <f>IF('納品書（控）'!$BZ$18=TRUE,('納品書（控）'!AK51-INT('納品書（控）'!AK51))*10000,"")</f>
        <v/>
      </c>
      <c r="AQ52" s="466"/>
      <c r="AR52" s="489">
        <f>'納品書（控）'!AR51</f>
        <v>0</v>
      </c>
      <c r="AS52" s="490"/>
      <c r="AT52" s="491"/>
      <c r="AU52" s="467">
        <f>ROUNDDOWN('納品書（控）'!AU51,0)</f>
        <v>0</v>
      </c>
      <c r="AV52" s="468"/>
      <c r="AW52" s="468"/>
      <c r="AX52" s="468"/>
      <c r="AY52" s="469"/>
      <c r="AZ52" s="470" t="str">
        <f>IF('納品書（控）'!$CA$18=TRUE,('納品書（控）'!AU51-INT('納品書（控）'!AU51))*100,"")</f>
        <v/>
      </c>
      <c r="BA52" s="471"/>
      <c r="BB52" s="472">
        <f>'納品書（控）'!BB51</f>
        <v>0</v>
      </c>
      <c r="BC52" s="473"/>
      <c r="BD52" s="473"/>
      <c r="BE52" s="474"/>
      <c r="BF52" s="475"/>
      <c r="BG52" s="475"/>
      <c r="BH52" s="475"/>
      <c r="BI52" s="475"/>
      <c r="BJ52" s="476"/>
      <c r="BK52" s="485" t="str">
        <f>'納品書（控）'!BK51</f>
        <v xml:space="preserve"> </v>
      </c>
      <c r="BL52" s="485"/>
      <c r="BM52" s="485"/>
      <c r="BN52" s="485"/>
      <c r="BO52" s="485"/>
      <c r="BP52" s="485"/>
      <c r="BQ52" s="67"/>
      <c r="BR52" s="474"/>
      <c r="BS52" s="475"/>
      <c r="BT52" s="475"/>
      <c r="BU52" s="475"/>
      <c r="BV52" s="475"/>
      <c r="BW52" s="476"/>
      <c r="BY52" s="35"/>
      <c r="BZ52" s="37"/>
    </row>
    <row r="53" spans="2:78" ht="18.600000000000001" customHeight="1">
      <c r="B53" s="72"/>
      <c r="C53" s="737"/>
      <c r="D53" s="738"/>
      <c r="E53" s="738"/>
      <c r="F53" s="738"/>
      <c r="G53" s="738"/>
      <c r="H53" s="739"/>
      <c r="I53" s="725">
        <f>'納品書（控）'!I52</f>
        <v>0</v>
      </c>
      <c r="J53" s="725"/>
      <c r="K53" s="725"/>
      <c r="L53" s="725"/>
      <c r="M53" s="725"/>
      <c r="N53" s="725"/>
      <c r="O53" s="725"/>
      <c r="P53" s="725"/>
      <c r="Q53" s="725"/>
      <c r="R53" s="725"/>
      <c r="S53" s="725"/>
      <c r="T53" s="725"/>
      <c r="U53" s="725"/>
      <c r="V53" s="725"/>
      <c r="W53" s="726"/>
      <c r="X53" s="725">
        <f>'納品書（控）'!X52</f>
        <v>0</v>
      </c>
      <c r="Y53" s="725"/>
      <c r="Z53" s="725"/>
      <c r="AA53" s="725"/>
      <c r="AB53" s="725"/>
      <c r="AC53" s="725"/>
      <c r="AD53" s="725"/>
      <c r="AE53" s="725"/>
      <c r="AF53" s="725"/>
      <c r="AG53" s="725"/>
      <c r="AH53" s="725"/>
      <c r="AI53" s="725"/>
      <c r="AJ53" s="726"/>
      <c r="AK53" s="428">
        <f>ROUNDDOWN('納品書（控）'!AK52,0)</f>
        <v>0</v>
      </c>
      <c r="AL53" s="429"/>
      <c r="AM53" s="429"/>
      <c r="AN53" s="429"/>
      <c r="AO53" s="429"/>
      <c r="AP53" s="465" t="str">
        <f>IF('納品書（控）'!$BZ$18=TRUE,('納品書（控）'!AK52-INT('納品書（控）'!AK52))*10000,"")</f>
        <v/>
      </c>
      <c r="AQ53" s="466"/>
      <c r="AR53" s="489">
        <f>'納品書（控）'!AR52</f>
        <v>0</v>
      </c>
      <c r="AS53" s="490"/>
      <c r="AT53" s="491"/>
      <c r="AU53" s="467">
        <f>ROUNDDOWN('納品書（控）'!AU52,0)</f>
        <v>0</v>
      </c>
      <c r="AV53" s="468"/>
      <c r="AW53" s="468"/>
      <c r="AX53" s="468"/>
      <c r="AY53" s="469"/>
      <c r="AZ53" s="470" t="str">
        <f>IF('納品書（控）'!$CA$18=TRUE,('納品書（控）'!AU52-INT('納品書（控）'!AU52))*100,"")</f>
        <v/>
      </c>
      <c r="BA53" s="471"/>
      <c r="BB53" s="472">
        <f>'納品書（控）'!BB52</f>
        <v>0</v>
      </c>
      <c r="BC53" s="473"/>
      <c r="BD53" s="473"/>
      <c r="BE53" s="474"/>
      <c r="BF53" s="475"/>
      <c r="BG53" s="475"/>
      <c r="BH53" s="475"/>
      <c r="BI53" s="475"/>
      <c r="BJ53" s="476"/>
      <c r="BK53" s="485" t="str">
        <f>'納品書（控）'!BK52</f>
        <v xml:space="preserve"> </v>
      </c>
      <c r="BL53" s="485"/>
      <c r="BM53" s="485"/>
      <c r="BN53" s="485"/>
      <c r="BO53" s="485"/>
      <c r="BP53" s="485"/>
      <c r="BQ53" s="67"/>
      <c r="BR53" s="474"/>
      <c r="BS53" s="475"/>
      <c r="BT53" s="475"/>
      <c r="BU53" s="475"/>
      <c r="BV53" s="475"/>
      <c r="BW53" s="476"/>
      <c r="BY53" s="35"/>
      <c r="BZ53" s="37"/>
    </row>
    <row r="54" spans="2:78" ht="18.600000000000001" customHeight="1">
      <c r="B54" s="72"/>
      <c r="C54" s="737"/>
      <c r="D54" s="738"/>
      <c r="E54" s="738"/>
      <c r="F54" s="738"/>
      <c r="G54" s="738"/>
      <c r="H54" s="739"/>
      <c r="I54" s="725">
        <f>'納品書（控）'!I53</f>
        <v>0</v>
      </c>
      <c r="J54" s="725"/>
      <c r="K54" s="725"/>
      <c r="L54" s="725"/>
      <c r="M54" s="725"/>
      <c r="N54" s="725"/>
      <c r="O54" s="725"/>
      <c r="P54" s="725"/>
      <c r="Q54" s="725"/>
      <c r="R54" s="725"/>
      <c r="S54" s="725"/>
      <c r="T54" s="725"/>
      <c r="U54" s="725"/>
      <c r="V54" s="725"/>
      <c r="W54" s="726"/>
      <c r="X54" s="725">
        <f>'納品書（控）'!X53</f>
        <v>0</v>
      </c>
      <c r="Y54" s="725"/>
      <c r="Z54" s="725"/>
      <c r="AA54" s="725"/>
      <c r="AB54" s="725"/>
      <c r="AC54" s="725"/>
      <c r="AD54" s="725"/>
      <c r="AE54" s="725"/>
      <c r="AF54" s="725"/>
      <c r="AG54" s="725"/>
      <c r="AH54" s="725"/>
      <c r="AI54" s="725"/>
      <c r="AJ54" s="726"/>
      <c r="AK54" s="428">
        <f>ROUNDDOWN('納品書（控）'!AK53,0)</f>
        <v>0</v>
      </c>
      <c r="AL54" s="429"/>
      <c r="AM54" s="429"/>
      <c r="AN54" s="429"/>
      <c r="AO54" s="429"/>
      <c r="AP54" s="465" t="str">
        <f>IF('納品書（控）'!$BZ$18=TRUE,('納品書（控）'!AK53-INT('納品書（控）'!AK53))*10000,"")</f>
        <v/>
      </c>
      <c r="AQ54" s="466"/>
      <c r="AR54" s="489">
        <f>'納品書（控）'!AR53</f>
        <v>0</v>
      </c>
      <c r="AS54" s="490"/>
      <c r="AT54" s="491"/>
      <c r="AU54" s="467">
        <f>ROUNDDOWN('納品書（控）'!AU53,0)</f>
        <v>0</v>
      </c>
      <c r="AV54" s="468"/>
      <c r="AW54" s="468"/>
      <c r="AX54" s="468"/>
      <c r="AY54" s="469"/>
      <c r="AZ54" s="470" t="str">
        <f>IF('納品書（控）'!$CA$18=TRUE,('納品書（控）'!AU53-INT('納品書（控）'!AU53))*100,"")</f>
        <v/>
      </c>
      <c r="BA54" s="471"/>
      <c r="BB54" s="472">
        <f>'納品書（控）'!BB53</f>
        <v>0</v>
      </c>
      <c r="BC54" s="473"/>
      <c r="BD54" s="473"/>
      <c r="BE54" s="474"/>
      <c r="BF54" s="475"/>
      <c r="BG54" s="475"/>
      <c r="BH54" s="475"/>
      <c r="BI54" s="475"/>
      <c r="BJ54" s="476"/>
      <c r="BK54" s="485" t="str">
        <f>'納品書（控）'!BK53</f>
        <v xml:space="preserve"> </v>
      </c>
      <c r="BL54" s="485"/>
      <c r="BM54" s="485"/>
      <c r="BN54" s="485"/>
      <c r="BO54" s="485"/>
      <c r="BP54" s="485"/>
      <c r="BQ54" s="67"/>
      <c r="BR54" s="474"/>
      <c r="BS54" s="475"/>
      <c r="BT54" s="475"/>
      <c r="BU54" s="475"/>
      <c r="BV54" s="475"/>
      <c r="BW54" s="476"/>
      <c r="BY54" s="35"/>
      <c r="BZ54" s="37"/>
    </row>
    <row r="55" spans="2:78" ht="18.600000000000001" customHeight="1">
      <c r="B55" s="72"/>
      <c r="C55" s="737"/>
      <c r="D55" s="738"/>
      <c r="E55" s="738"/>
      <c r="F55" s="738"/>
      <c r="G55" s="738"/>
      <c r="H55" s="739"/>
      <c r="I55" s="725">
        <f>'納品書（控）'!I54</f>
        <v>0</v>
      </c>
      <c r="J55" s="725"/>
      <c r="K55" s="725"/>
      <c r="L55" s="725"/>
      <c r="M55" s="725"/>
      <c r="N55" s="725"/>
      <c r="O55" s="725"/>
      <c r="P55" s="725"/>
      <c r="Q55" s="725"/>
      <c r="R55" s="725"/>
      <c r="S55" s="725"/>
      <c r="T55" s="725"/>
      <c r="U55" s="725"/>
      <c r="V55" s="725"/>
      <c r="W55" s="726"/>
      <c r="X55" s="725">
        <f>'納品書（控）'!X54</f>
        <v>0</v>
      </c>
      <c r="Y55" s="725"/>
      <c r="Z55" s="725"/>
      <c r="AA55" s="725"/>
      <c r="AB55" s="725"/>
      <c r="AC55" s="725"/>
      <c r="AD55" s="725"/>
      <c r="AE55" s="725"/>
      <c r="AF55" s="725"/>
      <c r="AG55" s="725"/>
      <c r="AH55" s="725"/>
      <c r="AI55" s="725"/>
      <c r="AJ55" s="726"/>
      <c r="AK55" s="428">
        <f>ROUNDDOWN('納品書（控）'!AK54,0)</f>
        <v>0</v>
      </c>
      <c r="AL55" s="429"/>
      <c r="AM55" s="429"/>
      <c r="AN55" s="429"/>
      <c r="AO55" s="429"/>
      <c r="AP55" s="465" t="str">
        <f>IF('納品書（控）'!$BZ$18=TRUE,('納品書（控）'!AK54-INT('納品書（控）'!AK54))*10000,"")</f>
        <v/>
      </c>
      <c r="AQ55" s="466"/>
      <c r="AR55" s="489">
        <f>'納品書（控）'!AR54</f>
        <v>0</v>
      </c>
      <c r="AS55" s="490"/>
      <c r="AT55" s="491"/>
      <c r="AU55" s="467">
        <f>ROUNDDOWN('納品書（控）'!AU54,0)</f>
        <v>0</v>
      </c>
      <c r="AV55" s="468"/>
      <c r="AW55" s="468"/>
      <c r="AX55" s="468"/>
      <c r="AY55" s="469"/>
      <c r="AZ55" s="470" t="str">
        <f>IF('納品書（控）'!$CA$18=TRUE,('納品書（控）'!AU54-INT('納品書（控）'!AU54))*100,"")</f>
        <v/>
      </c>
      <c r="BA55" s="471"/>
      <c r="BB55" s="472">
        <f>'納品書（控）'!BB54</f>
        <v>0</v>
      </c>
      <c r="BC55" s="473"/>
      <c r="BD55" s="473"/>
      <c r="BE55" s="474"/>
      <c r="BF55" s="475"/>
      <c r="BG55" s="475"/>
      <c r="BH55" s="475"/>
      <c r="BI55" s="475"/>
      <c r="BJ55" s="476"/>
      <c r="BK55" s="485" t="str">
        <f>'納品書（控）'!BK54</f>
        <v xml:space="preserve"> </v>
      </c>
      <c r="BL55" s="485"/>
      <c r="BM55" s="485"/>
      <c r="BN55" s="485"/>
      <c r="BO55" s="485"/>
      <c r="BP55" s="485"/>
      <c r="BQ55" s="67"/>
      <c r="BR55" s="474"/>
      <c r="BS55" s="475"/>
      <c r="BT55" s="475"/>
      <c r="BU55" s="475"/>
      <c r="BV55" s="475"/>
      <c r="BW55" s="476"/>
      <c r="BY55" s="35"/>
      <c r="BZ55" s="37"/>
    </row>
    <row r="56" spans="2:78" ht="18.600000000000001" customHeight="1">
      <c r="B56" s="72"/>
      <c r="C56" s="737"/>
      <c r="D56" s="738"/>
      <c r="E56" s="738"/>
      <c r="F56" s="738"/>
      <c r="G56" s="738"/>
      <c r="H56" s="739"/>
      <c r="I56" s="725">
        <f>'納品書（控）'!I55</f>
        <v>0</v>
      </c>
      <c r="J56" s="725"/>
      <c r="K56" s="725"/>
      <c r="L56" s="725"/>
      <c r="M56" s="725"/>
      <c r="N56" s="725"/>
      <c r="O56" s="725"/>
      <c r="P56" s="725"/>
      <c r="Q56" s="725"/>
      <c r="R56" s="725"/>
      <c r="S56" s="725"/>
      <c r="T56" s="725"/>
      <c r="U56" s="725"/>
      <c r="V56" s="725"/>
      <c r="W56" s="726"/>
      <c r="X56" s="725">
        <f>'納品書（控）'!X55</f>
        <v>0</v>
      </c>
      <c r="Y56" s="725"/>
      <c r="Z56" s="725"/>
      <c r="AA56" s="725"/>
      <c r="AB56" s="725"/>
      <c r="AC56" s="725"/>
      <c r="AD56" s="725"/>
      <c r="AE56" s="725"/>
      <c r="AF56" s="725"/>
      <c r="AG56" s="725"/>
      <c r="AH56" s="725"/>
      <c r="AI56" s="725"/>
      <c r="AJ56" s="726"/>
      <c r="AK56" s="428">
        <f>ROUNDDOWN('納品書（控）'!AK55,0)</f>
        <v>0</v>
      </c>
      <c r="AL56" s="429"/>
      <c r="AM56" s="429"/>
      <c r="AN56" s="429"/>
      <c r="AO56" s="429"/>
      <c r="AP56" s="465" t="str">
        <f>IF('納品書（控）'!$BZ$18=TRUE,('納品書（控）'!AK55-INT('納品書（控）'!AK55))*10000,"")</f>
        <v/>
      </c>
      <c r="AQ56" s="466"/>
      <c r="AR56" s="489">
        <f>'納品書（控）'!AR55</f>
        <v>0</v>
      </c>
      <c r="AS56" s="490"/>
      <c r="AT56" s="491"/>
      <c r="AU56" s="467">
        <f>ROUNDDOWN('納品書（控）'!AU55,0)</f>
        <v>0</v>
      </c>
      <c r="AV56" s="468"/>
      <c r="AW56" s="468"/>
      <c r="AX56" s="468"/>
      <c r="AY56" s="469"/>
      <c r="AZ56" s="470" t="str">
        <f>IF('納品書（控）'!$CA$18=TRUE,('納品書（控）'!AU55-INT('納品書（控）'!AU55))*100,"")</f>
        <v/>
      </c>
      <c r="BA56" s="471"/>
      <c r="BB56" s="472">
        <f>'納品書（控）'!BB55</f>
        <v>0</v>
      </c>
      <c r="BC56" s="473"/>
      <c r="BD56" s="473"/>
      <c r="BE56" s="474"/>
      <c r="BF56" s="475"/>
      <c r="BG56" s="475"/>
      <c r="BH56" s="475"/>
      <c r="BI56" s="475"/>
      <c r="BJ56" s="476"/>
      <c r="BK56" s="485" t="str">
        <f>'納品書（控）'!BK55</f>
        <v xml:space="preserve"> </v>
      </c>
      <c r="BL56" s="485"/>
      <c r="BM56" s="485"/>
      <c r="BN56" s="485"/>
      <c r="BO56" s="485"/>
      <c r="BP56" s="485"/>
      <c r="BQ56" s="67"/>
      <c r="BR56" s="474"/>
      <c r="BS56" s="475"/>
      <c r="BT56" s="475"/>
      <c r="BU56" s="475"/>
      <c r="BV56" s="475"/>
      <c r="BW56" s="476"/>
      <c r="BY56" s="35"/>
      <c r="BZ56" s="37"/>
    </row>
    <row r="57" spans="2:78" ht="18.600000000000001" customHeight="1">
      <c r="B57" s="72"/>
      <c r="C57" s="737"/>
      <c r="D57" s="738"/>
      <c r="E57" s="738"/>
      <c r="F57" s="738"/>
      <c r="G57" s="738"/>
      <c r="H57" s="739"/>
      <c r="I57" s="725">
        <f>'納品書（控）'!I56</f>
        <v>0</v>
      </c>
      <c r="J57" s="725"/>
      <c r="K57" s="725"/>
      <c r="L57" s="725"/>
      <c r="M57" s="725"/>
      <c r="N57" s="725"/>
      <c r="O57" s="725"/>
      <c r="P57" s="725"/>
      <c r="Q57" s="725"/>
      <c r="R57" s="725"/>
      <c r="S57" s="725"/>
      <c r="T57" s="725"/>
      <c r="U57" s="725"/>
      <c r="V57" s="725"/>
      <c r="W57" s="726"/>
      <c r="X57" s="725">
        <f>'納品書（控）'!X56</f>
        <v>0</v>
      </c>
      <c r="Y57" s="725"/>
      <c r="Z57" s="725"/>
      <c r="AA57" s="725"/>
      <c r="AB57" s="725"/>
      <c r="AC57" s="725"/>
      <c r="AD57" s="725"/>
      <c r="AE57" s="725"/>
      <c r="AF57" s="725"/>
      <c r="AG57" s="725"/>
      <c r="AH57" s="725"/>
      <c r="AI57" s="725"/>
      <c r="AJ57" s="726"/>
      <c r="AK57" s="428">
        <f>ROUNDDOWN('納品書（控）'!AK56,0)</f>
        <v>0</v>
      </c>
      <c r="AL57" s="429"/>
      <c r="AM57" s="429"/>
      <c r="AN57" s="429"/>
      <c r="AO57" s="429"/>
      <c r="AP57" s="465" t="str">
        <f>IF('納品書（控）'!$BZ$18=TRUE,('納品書（控）'!AK56-INT('納品書（控）'!AK56))*10000,"")</f>
        <v/>
      </c>
      <c r="AQ57" s="466"/>
      <c r="AR57" s="489">
        <f>'納品書（控）'!AR56</f>
        <v>0</v>
      </c>
      <c r="AS57" s="490"/>
      <c r="AT57" s="491"/>
      <c r="AU57" s="467">
        <f>ROUNDDOWN('納品書（控）'!AU56,0)</f>
        <v>0</v>
      </c>
      <c r="AV57" s="468"/>
      <c r="AW57" s="468"/>
      <c r="AX57" s="468"/>
      <c r="AY57" s="469"/>
      <c r="AZ57" s="470" t="str">
        <f>IF('納品書（控）'!$CA$18=TRUE,('納品書（控）'!AU56-INT('納品書（控）'!AU56))*100,"")</f>
        <v/>
      </c>
      <c r="BA57" s="471"/>
      <c r="BB57" s="472">
        <f>'納品書（控）'!BB56</f>
        <v>0</v>
      </c>
      <c r="BC57" s="473"/>
      <c r="BD57" s="473"/>
      <c r="BE57" s="474"/>
      <c r="BF57" s="475"/>
      <c r="BG57" s="475"/>
      <c r="BH57" s="475"/>
      <c r="BI57" s="475"/>
      <c r="BJ57" s="476"/>
      <c r="BK57" s="485" t="str">
        <f>'納品書（控）'!BK56</f>
        <v xml:space="preserve"> </v>
      </c>
      <c r="BL57" s="485"/>
      <c r="BM57" s="485"/>
      <c r="BN57" s="485"/>
      <c r="BO57" s="485"/>
      <c r="BP57" s="485"/>
      <c r="BQ57" s="67"/>
      <c r="BR57" s="474"/>
      <c r="BS57" s="475"/>
      <c r="BT57" s="475"/>
      <c r="BU57" s="475"/>
      <c r="BV57" s="475"/>
      <c r="BW57" s="476"/>
      <c r="BY57" s="35"/>
      <c r="BZ57" s="37"/>
    </row>
    <row r="58" spans="2:78" ht="18.600000000000001" customHeight="1">
      <c r="B58" s="72"/>
      <c r="C58" s="737"/>
      <c r="D58" s="738"/>
      <c r="E58" s="738"/>
      <c r="F58" s="738"/>
      <c r="G58" s="738"/>
      <c r="H58" s="739"/>
      <c r="I58" s="725">
        <f>'納品書（控）'!I57</f>
        <v>0</v>
      </c>
      <c r="J58" s="725"/>
      <c r="K58" s="725"/>
      <c r="L58" s="725"/>
      <c r="M58" s="725"/>
      <c r="N58" s="725"/>
      <c r="O58" s="725"/>
      <c r="P58" s="725"/>
      <c r="Q58" s="725"/>
      <c r="R58" s="725"/>
      <c r="S58" s="725"/>
      <c r="T58" s="725"/>
      <c r="U58" s="725"/>
      <c r="V58" s="725"/>
      <c r="W58" s="726"/>
      <c r="X58" s="725">
        <f>'納品書（控）'!X57</f>
        <v>0</v>
      </c>
      <c r="Y58" s="725"/>
      <c r="Z58" s="725"/>
      <c r="AA58" s="725"/>
      <c r="AB58" s="725"/>
      <c r="AC58" s="725"/>
      <c r="AD58" s="725"/>
      <c r="AE58" s="725"/>
      <c r="AF58" s="725"/>
      <c r="AG58" s="725"/>
      <c r="AH58" s="725"/>
      <c r="AI58" s="725"/>
      <c r="AJ58" s="726"/>
      <c r="AK58" s="428">
        <f>ROUNDDOWN('納品書（控）'!AK57,0)</f>
        <v>0</v>
      </c>
      <c r="AL58" s="429"/>
      <c r="AM58" s="429"/>
      <c r="AN58" s="429"/>
      <c r="AO58" s="429"/>
      <c r="AP58" s="465" t="str">
        <f>IF('納品書（控）'!$BZ$18=TRUE,('納品書（控）'!AK57-INT('納品書（控）'!AK57))*10000,"")</f>
        <v/>
      </c>
      <c r="AQ58" s="466"/>
      <c r="AR58" s="489">
        <f>'納品書（控）'!AR57</f>
        <v>0</v>
      </c>
      <c r="AS58" s="490"/>
      <c r="AT58" s="491"/>
      <c r="AU58" s="467">
        <f>ROUNDDOWN('納品書（控）'!AU57,0)</f>
        <v>0</v>
      </c>
      <c r="AV58" s="468"/>
      <c r="AW58" s="468"/>
      <c r="AX58" s="468"/>
      <c r="AY58" s="469"/>
      <c r="AZ58" s="470" t="str">
        <f>IF('納品書（控）'!$CA$18=TRUE,('納品書（控）'!AU57-INT('納品書（控）'!AU57))*100,"")</f>
        <v/>
      </c>
      <c r="BA58" s="471"/>
      <c r="BB58" s="472">
        <f>'納品書（控）'!BB57</f>
        <v>0</v>
      </c>
      <c r="BC58" s="473"/>
      <c r="BD58" s="473"/>
      <c r="BE58" s="474"/>
      <c r="BF58" s="475"/>
      <c r="BG58" s="475"/>
      <c r="BH58" s="475"/>
      <c r="BI58" s="475"/>
      <c r="BJ58" s="476"/>
      <c r="BK58" s="485" t="str">
        <f>'納品書（控）'!BK57</f>
        <v xml:space="preserve"> </v>
      </c>
      <c r="BL58" s="485"/>
      <c r="BM58" s="485"/>
      <c r="BN58" s="485"/>
      <c r="BO58" s="485"/>
      <c r="BP58" s="485"/>
      <c r="BQ58" s="67"/>
      <c r="BR58" s="474"/>
      <c r="BS58" s="475"/>
      <c r="BT58" s="475"/>
      <c r="BU58" s="475"/>
      <c r="BV58" s="475"/>
      <c r="BW58" s="476"/>
      <c r="BY58" s="35"/>
      <c r="BZ58" s="37"/>
    </row>
    <row r="59" spans="2:78" ht="18.600000000000001" customHeight="1">
      <c r="B59" s="72"/>
      <c r="C59" s="737"/>
      <c r="D59" s="738"/>
      <c r="E59" s="738"/>
      <c r="F59" s="738"/>
      <c r="G59" s="738"/>
      <c r="H59" s="739"/>
      <c r="I59" s="725">
        <f>'納品書（控）'!I58</f>
        <v>0</v>
      </c>
      <c r="J59" s="725"/>
      <c r="K59" s="725"/>
      <c r="L59" s="725"/>
      <c r="M59" s="725"/>
      <c r="N59" s="725"/>
      <c r="O59" s="725"/>
      <c r="P59" s="725"/>
      <c r="Q59" s="725"/>
      <c r="R59" s="725"/>
      <c r="S59" s="725"/>
      <c r="T59" s="725"/>
      <c r="U59" s="725"/>
      <c r="V59" s="725"/>
      <c r="W59" s="726"/>
      <c r="X59" s="725">
        <f>'納品書（控）'!X58</f>
        <v>0</v>
      </c>
      <c r="Y59" s="725"/>
      <c r="Z59" s="725"/>
      <c r="AA59" s="725"/>
      <c r="AB59" s="725"/>
      <c r="AC59" s="725"/>
      <c r="AD59" s="725"/>
      <c r="AE59" s="725"/>
      <c r="AF59" s="725"/>
      <c r="AG59" s="725"/>
      <c r="AH59" s="725"/>
      <c r="AI59" s="725"/>
      <c r="AJ59" s="726"/>
      <c r="AK59" s="428">
        <f>ROUNDDOWN('納品書（控）'!AK58,0)</f>
        <v>0</v>
      </c>
      <c r="AL59" s="429"/>
      <c r="AM59" s="429"/>
      <c r="AN59" s="429"/>
      <c r="AO59" s="429"/>
      <c r="AP59" s="465" t="str">
        <f>IF('納品書（控）'!$BZ$18=TRUE,('納品書（控）'!AK58-INT('納品書（控）'!AK58))*10000,"")</f>
        <v/>
      </c>
      <c r="AQ59" s="466"/>
      <c r="AR59" s="489">
        <f>'納品書（控）'!AR58</f>
        <v>0</v>
      </c>
      <c r="AS59" s="490"/>
      <c r="AT59" s="491"/>
      <c r="AU59" s="467">
        <f>ROUNDDOWN('納品書（控）'!AU58,0)</f>
        <v>0</v>
      </c>
      <c r="AV59" s="468"/>
      <c r="AW59" s="468"/>
      <c r="AX59" s="468"/>
      <c r="AY59" s="469"/>
      <c r="AZ59" s="470" t="str">
        <f>IF('納品書（控）'!$CA$18=TRUE,('納品書（控）'!AU58-INT('納品書（控）'!AU58))*100,"")</f>
        <v/>
      </c>
      <c r="BA59" s="471"/>
      <c r="BB59" s="472">
        <f>'納品書（控）'!BB58</f>
        <v>0</v>
      </c>
      <c r="BC59" s="473"/>
      <c r="BD59" s="473"/>
      <c r="BE59" s="474"/>
      <c r="BF59" s="475"/>
      <c r="BG59" s="475"/>
      <c r="BH59" s="475"/>
      <c r="BI59" s="475"/>
      <c r="BJ59" s="476"/>
      <c r="BK59" s="485" t="str">
        <f>'納品書（控）'!BK58</f>
        <v xml:space="preserve"> </v>
      </c>
      <c r="BL59" s="485"/>
      <c r="BM59" s="485"/>
      <c r="BN59" s="485"/>
      <c r="BO59" s="485"/>
      <c r="BP59" s="485"/>
      <c r="BQ59" s="67"/>
      <c r="BR59" s="474"/>
      <c r="BS59" s="475"/>
      <c r="BT59" s="475"/>
      <c r="BU59" s="475"/>
      <c r="BV59" s="475"/>
      <c r="BW59" s="476"/>
      <c r="BY59" s="35"/>
      <c r="BZ59" s="37"/>
    </row>
    <row r="60" spans="2:78" ht="18.600000000000001" customHeight="1">
      <c r="B60" s="72"/>
      <c r="C60" s="737"/>
      <c r="D60" s="738"/>
      <c r="E60" s="738"/>
      <c r="F60" s="738"/>
      <c r="G60" s="738"/>
      <c r="H60" s="739"/>
      <c r="I60" s="725">
        <f>'納品書（控）'!I59</f>
        <v>0</v>
      </c>
      <c r="J60" s="725"/>
      <c r="K60" s="725"/>
      <c r="L60" s="725"/>
      <c r="M60" s="725"/>
      <c r="N60" s="725"/>
      <c r="O60" s="725"/>
      <c r="P60" s="725"/>
      <c r="Q60" s="725"/>
      <c r="R60" s="725"/>
      <c r="S60" s="725"/>
      <c r="T60" s="725"/>
      <c r="U60" s="725"/>
      <c r="V60" s="725"/>
      <c r="W60" s="726"/>
      <c r="X60" s="725">
        <f>'納品書（控）'!X59</f>
        <v>0</v>
      </c>
      <c r="Y60" s="725"/>
      <c r="Z60" s="725"/>
      <c r="AA60" s="725"/>
      <c r="AB60" s="725"/>
      <c r="AC60" s="725"/>
      <c r="AD60" s="725"/>
      <c r="AE60" s="725"/>
      <c r="AF60" s="725"/>
      <c r="AG60" s="725"/>
      <c r="AH60" s="725"/>
      <c r="AI60" s="725"/>
      <c r="AJ60" s="726"/>
      <c r="AK60" s="428">
        <f>ROUNDDOWN('納品書（控）'!AK59,0)</f>
        <v>0</v>
      </c>
      <c r="AL60" s="429"/>
      <c r="AM60" s="429"/>
      <c r="AN60" s="429"/>
      <c r="AO60" s="429"/>
      <c r="AP60" s="465" t="str">
        <f>IF('納品書（控）'!$BZ$18=TRUE,('納品書（控）'!AK59-INT('納品書（控）'!AK59))*10000,"")</f>
        <v/>
      </c>
      <c r="AQ60" s="466"/>
      <c r="AR60" s="489">
        <f>'納品書（控）'!AR59</f>
        <v>0</v>
      </c>
      <c r="AS60" s="490"/>
      <c r="AT60" s="491"/>
      <c r="AU60" s="467">
        <f>ROUNDDOWN('納品書（控）'!AU59,0)</f>
        <v>0</v>
      </c>
      <c r="AV60" s="468"/>
      <c r="AW60" s="468"/>
      <c r="AX60" s="468"/>
      <c r="AY60" s="469"/>
      <c r="AZ60" s="470" t="str">
        <f>IF('納品書（控）'!$CA$18=TRUE,('納品書（控）'!AU59-INT('納品書（控）'!AU59))*100,"")</f>
        <v/>
      </c>
      <c r="BA60" s="471"/>
      <c r="BB60" s="472">
        <f>'納品書（控）'!BB59</f>
        <v>0</v>
      </c>
      <c r="BC60" s="473"/>
      <c r="BD60" s="473"/>
      <c r="BE60" s="474"/>
      <c r="BF60" s="475"/>
      <c r="BG60" s="475"/>
      <c r="BH60" s="475"/>
      <c r="BI60" s="475"/>
      <c r="BJ60" s="476"/>
      <c r="BK60" s="485" t="str">
        <f>'納品書（控）'!BK59</f>
        <v xml:space="preserve"> </v>
      </c>
      <c r="BL60" s="485"/>
      <c r="BM60" s="485"/>
      <c r="BN60" s="485"/>
      <c r="BO60" s="485"/>
      <c r="BP60" s="485"/>
      <c r="BQ60" s="67"/>
      <c r="BR60" s="474"/>
      <c r="BS60" s="475"/>
      <c r="BT60" s="475"/>
      <c r="BU60" s="475"/>
      <c r="BV60" s="475"/>
      <c r="BW60" s="476"/>
      <c r="BY60" s="35"/>
      <c r="BZ60" s="37"/>
    </row>
    <row r="61" spans="2:78" ht="18.600000000000001" customHeight="1">
      <c r="B61" s="72"/>
      <c r="C61" s="737"/>
      <c r="D61" s="738"/>
      <c r="E61" s="738"/>
      <c r="F61" s="738"/>
      <c r="G61" s="738"/>
      <c r="H61" s="739"/>
      <c r="I61" s="725">
        <f>'納品書（控）'!I60</f>
        <v>0</v>
      </c>
      <c r="J61" s="725"/>
      <c r="K61" s="725"/>
      <c r="L61" s="725"/>
      <c r="M61" s="725"/>
      <c r="N61" s="725"/>
      <c r="O61" s="725"/>
      <c r="P61" s="725"/>
      <c r="Q61" s="725"/>
      <c r="R61" s="725"/>
      <c r="S61" s="725"/>
      <c r="T61" s="725"/>
      <c r="U61" s="725"/>
      <c r="V61" s="725"/>
      <c r="W61" s="726"/>
      <c r="X61" s="725">
        <f>'納品書（控）'!X60</f>
        <v>0</v>
      </c>
      <c r="Y61" s="725"/>
      <c r="Z61" s="725"/>
      <c r="AA61" s="725"/>
      <c r="AB61" s="725"/>
      <c r="AC61" s="725"/>
      <c r="AD61" s="725"/>
      <c r="AE61" s="725"/>
      <c r="AF61" s="725"/>
      <c r="AG61" s="725"/>
      <c r="AH61" s="725"/>
      <c r="AI61" s="725"/>
      <c r="AJ61" s="726"/>
      <c r="AK61" s="428">
        <f>ROUNDDOWN('納品書（控）'!AK60,0)</f>
        <v>0</v>
      </c>
      <c r="AL61" s="429"/>
      <c r="AM61" s="429"/>
      <c r="AN61" s="429"/>
      <c r="AO61" s="429"/>
      <c r="AP61" s="465" t="str">
        <f>IF('納品書（控）'!$BZ$18=TRUE,('納品書（控）'!AK60-INT('納品書（控）'!AK60))*10000,"")</f>
        <v/>
      </c>
      <c r="AQ61" s="466"/>
      <c r="AR61" s="489">
        <f>'納品書（控）'!AR60</f>
        <v>0</v>
      </c>
      <c r="AS61" s="490"/>
      <c r="AT61" s="491"/>
      <c r="AU61" s="467">
        <f>ROUNDDOWN('納品書（控）'!AU60,0)</f>
        <v>0</v>
      </c>
      <c r="AV61" s="468"/>
      <c r="AW61" s="468"/>
      <c r="AX61" s="468"/>
      <c r="AY61" s="469"/>
      <c r="AZ61" s="470" t="str">
        <f>IF('納品書（控）'!$CA$18=TRUE,('納品書（控）'!AU60-INT('納品書（控）'!AU60))*100,"")</f>
        <v/>
      </c>
      <c r="BA61" s="471"/>
      <c r="BB61" s="472">
        <f>'納品書（控）'!BB60</f>
        <v>0</v>
      </c>
      <c r="BC61" s="473"/>
      <c r="BD61" s="473"/>
      <c r="BE61" s="474"/>
      <c r="BF61" s="475"/>
      <c r="BG61" s="475"/>
      <c r="BH61" s="475"/>
      <c r="BI61" s="475"/>
      <c r="BJ61" s="476"/>
      <c r="BK61" s="485" t="str">
        <f>'納品書（控）'!BK60</f>
        <v xml:space="preserve"> </v>
      </c>
      <c r="BL61" s="485"/>
      <c r="BM61" s="485"/>
      <c r="BN61" s="485"/>
      <c r="BO61" s="485"/>
      <c r="BP61" s="485"/>
      <c r="BQ61" s="67"/>
      <c r="BR61" s="474"/>
      <c r="BS61" s="475"/>
      <c r="BT61" s="475"/>
      <c r="BU61" s="475"/>
      <c r="BV61" s="475"/>
      <c r="BW61" s="476"/>
      <c r="BY61" s="35"/>
      <c r="BZ61" s="37"/>
    </row>
    <row r="62" spans="2:78" ht="18.600000000000001" customHeight="1">
      <c r="B62" s="72"/>
      <c r="C62" s="737"/>
      <c r="D62" s="738"/>
      <c r="E62" s="738"/>
      <c r="F62" s="738"/>
      <c r="G62" s="738"/>
      <c r="H62" s="739"/>
      <c r="I62" s="725">
        <f>'納品書（控）'!I61</f>
        <v>0</v>
      </c>
      <c r="J62" s="725"/>
      <c r="K62" s="725"/>
      <c r="L62" s="725"/>
      <c r="M62" s="725"/>
      <c r="N62" s="725"/>
      <c r="O62" s="725"/>
      <c r="P62" s="725"/>
      <c r="Q62" s="725"/>
      <c r="R62" s="725"/>
      <c r="S62" s="725"/>
      <c r="T62" s="725"/>
      <c r="U62" s="725"/>
      <c r="V62" s="725"/>
      <c r="W62" s="726"/>
      <c r="X62" s="725">
        <f>'納品書（控）'!X61</f>
        <v>0</v>
      </c>
      <c r="Y62" s="725"/>
      <c r="Z62" s="725"/>
      <c r="AA62" s="725"/>
      <c r="AB62" s="725"/>
      <c r="AC62" s="725"/>
      <c r="AD62" s="725"/>
      <c r="AE62" s="725"/>
      <c r="AF62" s="725"/>
      <c r="AG62" s="725"/>
      <c r="AH62" s="725"/>
      <c r="AI62" s="725"/>
      <c r="AJ62" s="726"/>
      <c r="AK62" s="428">
        <f>ROUNDDOWN('納品書（控）'!AK61,0)</f>
        <v>0</v>
      </c>
      <c r="AL62" s="429"/>
      <c r="AM62" s="429"/>
      <c r="AN62" s="429"/>
      <c r="AO62" s="429"/>
      <c r="AP62" s="465" t="str">
        <f>IF('納品書（控）'!$BZ$18=TRUE,('納品書（控）'!AK61-INT('納品書（控）'!AK61))*10000,"")</f>
        <v/>
      </c>
      <c r="AQ62" s="466"/>
      <c r="AR62" s="489">
        <f>'納品書（控）'!AR61</f>
        <v>0</v>
      </c>
      <c r="AS62" s="490"/>
      <c r="AT62" s="491"/>
      <c r="AU62" s="467">
        <f>ROUNDDOWN('納品書（控）'!AU61,0)</f>
        <v>0</v>
      </c>
      <c r="AV62" s="468"/>
      <c r="AW62" s="468"/>
      <c r="AX62" s="468"/>
      <c r="AY62" s="469"/>
      <c r="AZ62" s="470" t="str">
        <f>IF('納品書（控）'!$CA$18=TRUE,('納品書（控）'!AU61-INT('納品書（控）'!AU61))*100,"")</f>
        <v/>
      </c>
      <c r="BA62" s="471"/>
      <c r="BB62" s="472">
        <f>'納品書（控）'!BB61</f>
        <v>0</v>
      </c>
      <c r="BC62" s="473"/>
      <c r="BD62" s="473"/>
      <c r="BE62" s="474"/>
      <c r="BF62" s="475"/>
      <c r="BG62" s="475"/>
      <c r="BH62" s="475"/>
      <c r="BI62" s="475"/>
      <c r="BJ62" s="476"/>
      <c r="BK62" s="485" t="str">
        <f>'納品書（控）'!BK61</f>
        <v xml:space="preserve"> </v>
      </c>
      <c r="BL62" s="485"/>
      <c r="BM62" s="485"/>
      <c r="BN62" s="485"/>
      <c r="BO62" s="485"/>
      <c r="BP62" s="485"/>
      <c r="BQ62" s="67"/>
      <c r="BR62" s="474"/>
      <c r="BS62" s="475"/>
      <c r="BT62" s="475"/>
      <c r="BU62" s="475"/>
      <c r="BV62" s="475"/>
      <c r="BW62" s="476"/>
      <c r="BY62" s="35"/>
      <c r="BZ62" s="37"/>
    </row>
    <row r="63" spans="2:78" ht="18.600000000000001" customHeight="1">
      <c r="B63" s="72"/>
      <c r="C63" s="737"/>
      <c r="D63" s="738"/>
      <c r="E63" s="738"/>
      <c r="F63" s="738"/>
      <c r="G63" s="738"/>
      <c r="H63" s="739"/>
      <c r="I63" s="725">
        <f>'納品書（控）'!I62</f>
        <v>0</v>
      </c>
      <c r="J63" s="725"/>
      <c r="K63" s="725"/>
      <c r="L63" s="725"/>
      <c r="M63" s="725"/>
      <c r="N63" s="725"/>
      <c r="O63" s="725"/>
      <c r="P63" s="725"/>
      <c r="Q63" s="725"/>
      <c r="R63" s="725"/>
      <c r="S63" s="725"/>
      <c r="T63" s="725"/>
      <c r="U63" s="725"/>
      <c r="V63" s="725"/>
      <c r="W63" s="726"/>
      <c r="X63" s="725">
        <f>'納品書（控）'!X62</f>
        <v>0</v>
      </c>
      <c r="Y63" s="725"/>
      <c r="Z63" s="725"/>
      <c r="AA63" s="725"/>
      <c r="AB63" s="725"/>
      <c r="AC63" s="725"/>
      <c r="AD63" s="725"/>
      <c r="AE63" s="725"/>
      <c r="AF63" s="725"/>
      <c r="AG63" s="725"/>
      <c r="AH63" s="725"/>
      <c r="AI63" s="725"/>
      <c r="AJ63" s="726"/>
      <c r="AK63" s="428">
        <f>ROUNDDOWN('納品書（控）'!AK62,0)</f>
        <v>0</v>
      </c>
      <c r="AL63" s="429"/>
      <c r="AM63" s="429"/>
      <c r="AN63" s="429"/>
      <c r="AO63" s="429"/>
      <c r="AP63" s="465" t="str">
        <f>IF('納品書（控）'!$BZ$18=TRUE,('納品書（控）'!AK62-INT('納品書（控）'!AK62))*10000,"")</f>
        <v/>
      </c>
      <c r="AQ63" s="466"/>
      <c r="AR63" s="489">
        <f>'納品書（控）'!AR62</f>
        <v>0</v>
      </c>
      <c r="AS63" s="490"/>
      <c r="AT63" s="491"/>
      <c r="AU63" s="467">
        <f>ROUNDDOWN('納品書（控）'!AU62,0)</f>
        <v>0</v>
      </c>
      <c r="AV63" s="468"/>
      <c r="AW63" s="468"/>
      <c r="AX63" s="468"/>
      <c r="AY63" s="469"/>
      <c r="AZ63" s="470" t="str">
        <f>IF('納品書（控）'!$CA$18=TRUE,('納品書（控）'!AU62-INT('納品書（控）'!AU62))*100,"")</f>
        <v/>
      </c>
      <c r="BA63" s="471"/>
      <c r="BB63" s="472">
        <f>'納品書（控）'!BB62</f>
        <v>0</v>
      </c>
      <c r="BC63" s="473"/>
      <c r="BD63" s="473"/>
      <c r="BE63" s="474"/>
      <c r="BF63" s="475"/>
      <c r="BG63" s="475"/>
      <c r="BH63" s="475"/>
      <c r="BI63" s="475"/>
      <c r="BJ63" s="476"/>
      <c r="BK63" s="485" t="str">
        <f>'納品書（控）'!BK62</f>
        <v xml:space="preserve"> </v>
      </c>
      <c r="BL63" s="485"/>
      <c r="BM63" s="485"/>
      <c r="BN63" s="485"/>
      <c r="BO63" s="485"/>
      <c r="BP63" s="485"/>
      <c r="BQ63" s="67"/>
      <c r="BR63" s="474"/>
      <c r="BS63" s="475"/>
      <c r="BT63" s="475"/>
      <c r="BU63" s="475"/>
      <c r="BV63" s="475"/>
      <c r="BW63" s="476"/>
      <c r="BY63" s="35"/>
      <c r="BZ63" s="37"/>
    </row>
    <row r="64" spans="2:78" ht="18.600000000000001" customHeight="1">
      <c r="B64" s="72"/>
      <c r="C64" s="737"/>
      <c r="D64" s="738"/>
      <c r="E64" s="738"/>
      <c r="F64" s="738"/>
      <c r="G64" s="738"/>
      <c r="H64" s="739"/>
      <c r="I64" s="725">
        <f>'納品書（控）'!I63</f>
        <v>0</v>
      </c>
      <c r="J64" s="725"/>
      <c r="K64" s="725"/>
      <c r="L64" s="725"/>
      <c r="M64" s="725"/>
      <c r="N64" s="725"/>
      <c r="O64" s="725"/>
      <c r="P64" s="725"/>
      <c r="Q64" s="725"/>
      <c r="R64" s="725"/>
      <c r="S64" s="725"/>
      <c r="T64" s="725"/>
      <c r="U64" s="725"/>
      <c r="V64" s="725"/>
      <c r="W64" s="726"/>
      <c r="X64" s="725">
        <f>'納品書（控）'!X63</f>
        <v>0</v>
      </c>
      <c r="Y64" s="725"/>
      <c r="Z64" s="725"/>
      <c r="AA64" s="725"/>
      <c r="AB64" s="725"/>
      <c r="AC64" s="725"/>
      <c r="AD64" s="725"/>
      <c r="AE64" s="725"/>
      <c r="AF64" s="725"/>
      <c r="AG64" s="725"/>
      <c r="AH64" s="725"/>
      <c r="AI64" s="725"/>
      <c r="AJ64" s="726"/>
      <c r="AK64" s="428">
        <f>ROUNDDOWN('納品書（控）'!AK63,0)</f>
        <v>0</v>
      </c>
      <c r="AL64" s="429"/>
      <c r="AM64" s="429"/>
      <c r="AN64" s="429"/>
      <c r="AO64" s="429"/>
      <c r="AP64" s="465" t="str">
        <f>IF('納品書（控）'!$BZ$18=TRUE,('納品書（控）'!AK63-INT('納品書（控）'!AK63))*10000,"")</f>
        <v/>
      </c>
      <c r="AQ64" s="466"/>
      <c r="AR64" s="489">
        <f>'納品書（控）'!AR63</f>
        <v>0</v>
      </c>
      <c r="AS64" s="490"/>
      <c r="AT64" s="491"/>
      <c r="AU64" s="467">
        <f>ROUNDDOWN('納品書（控）'!AU63,0)</f>
        <v>0</v>
      </c>
      <c r="AV64" s="468"/>
      <c r="AW64" s="468"/>
      <c r="AX64" s="468"/>
      <c r="AY64" s="469"/>
      <c r="AZ64" s="470" t="str">
        <f>IF('納品書（控）'!$CA$18=TRUE,('納品書（控）'!AU63-INT('納品書（控）'!AU63))*100,"")</f>
        <v/>
      </c>
      <c r="BA64" s="471"/>
      <c r="BB64" s="472">
        <f>'納品書（控）'!BB63</f>
        <v>0</v>
      </c>
      <c r="BC64" s="473"/>
      <c r="BD64" s="473"/>
      <c r="BE64" s="474"/>
      <c r="BF64" s="475"/>
      <c r="BG64" s="475"/>
      <c r="BH64" s="475"/>
      <c r="BI64" s="475"/>
      <c r="BJ64" s="476"/>
      <c r="BK64" s="485" t="str">
        <f>'納品書（控）'!BK63</f>
        <v xml:space="preserve"> </v>
      </c>
      <c r="BL64" s="485"/>
      <c r="BM64" s="485"/>
      <c r="BN64" s="485"/>
      <c r="BO64" s="485"/>
      <c r="BP64" s="485"/>
      <c r="BQ64" s="67"/>
      <c r="BR64" s="474"/>
      <c r="BS64" s="475"/>
      <c r="BT64" s="475"/>
      <c r="BU64" s="475"/>
      <c r="BV64" s="475"/>
      <c r="BW64" s="476"/>
      <c r="BY64" s="35"/>
      <c r="BZ64" s="37"/>
    </row>
    <row r="65" spans="2:78" ht="18.600000000000001" customHeight="1">
      <c r="B65" s="72"/>
      <c r="C65" s="737"/>
      <c r="D65" s="738"/>
      <c r="E65" s="738"/>
      <c r="F65" s="738"/>
      <c r="G65" s="738"/>
      <c r="H65" s="739"/>
      <c r="I65" s="725">
        <f>'納品書（控）'!I64</f>
        <v>0</v>
      </c>
      <c r="J65" s="725"/>
      <c r="K65" s="725"/>
      <c r="L65" s="725"/>
      <c r="M65" s="725"/>
      <c r="N65" s="725"/>
      <c r="O65" s="725"/>
      <c r="P65" s="725"/>
      <c r="Q65" s="725"/>
      <c r="R65" s="725"/>
      <c r="S65" s="725"/>
      <c r="T65" s="725"/>
      <c r="U65" s="725"/>
      <c r="V65" s="725"/>
      <c r="W65" s="726"/>
      <c r="X65" s="725">
        <f>'納品書（控）'!X64</f>
        <v>0</v>
      </c>
      <c r="Y65" s="725"/>
      <c r="Z65" s="725"/>
      <c r="AA65" s="725"/>
      <c r="AB65" s="725"/>
      <c r="AC65" s="725"/>
      <c r="AD65" s="725"/>
      <c r="AE65" s="725"/>
      <c r="AF65" s="725"/>
      <c r="AG65" s="725"/>
      <c r="AH65" s="725"/>
      <c r="AI65" s="725"/>
      <c r="AJ65" s="726"/>
      <c r="AK65" s="428">
        <f>ROUNDDOWN('納品書（控）'!AK64,0)</f>
        <v>0</v>
      </c>
      <c r="AL65" s="429"/>
      <c r="AM65" s="429"/>
      <c r="AN65" s="429"/>
      <c r="AO65" s="429"/>
      <c r="AP65" s="465" t="str">
        <f>IF('納品書（控）'!$BZ$18=TRUE,('納品書（控）'!AK64-INT('納品書（控）'!AK64))*10000,"")</f>
        <v/>
      </c>
      <c r="AQ65" s="466"/>
      <c r="AR65" s="489">
        <f>'納品書（控）'!AR64</f>
        <v>0</v>
      </c>
      <c r="AS65" s="490"/>
      <c r="AT65" s="491"/>
      <c r="AU65" s="467">
        <f>ROUNDDOWN('納品書（控）'!AU64,0)</f>
        <v>0</v>
      </c>
      <c r="AV65" s="468"/>
      <c r="AW65" s="468"/>
      <c r="AX65" s="468"/>
      <c r="AY65" s="469"/>
      <c r="AZ65" s="470" t="str">
        <f>IF('納品書（控）'!$CA$18=TRUE,('納品書（控）'!AU64-INT('納品書（控）'!AU64))*100,"")</f>
        <v/>
      </c>
      <c r="BA65" s="471"/>
      <c r="BB65" s="472">
        <f>'納品書（控）'!BB64</f>
        <v>0</v>
      </c>
      <c r="BC65" s="473"/>
      <c r="BD65" s="473"/>
      <c r="BE65" s="474"/>
      <c r="BF65" s="475"/>
      <c r="BG65" s="475"/>
      <c r="BH65" s="475"/>
      <c r="BI65" s="475"/>
      <c r="BJ65" s="476"/>
      <c r="BK65" s="485" t="str">
        <f>'納品書（控）'!BK64</f>
        <v xml:space="preserve"> </v>
      </c>
      <c r="BL65" s="485"/>
      <c r="BM65" s="485"/>
      <c r="BN65" s="485"/>
      <c r="BO65" s="485"/>
      <c r="BP65" s="485"/>
      <c r="BQ65" s="67"/>
      <c r="BR65" s="474"/>
      <c r="BS65" s="475"/>
      <c r="BT65" s="475"/>
      <c r="BU65" s="475"/>
      <c r="BV65" s="475"/>
      <c r="BW65" s="476"/>
      <c r="BY65" s="35"/>
      <c r="BZ65" s="37"/>
    </row>
    <row r="66" spans="2:78" ht="18.600000000000001" customHeight="1">
      <c r="B66" s="72"/>
      <c r="C66" s="737"/>
      <c r="D66" s="738"/>
      <c r="E66" s="738"/>
      <c r="F66" s="738"/>
      <c r="G66" s="738"/>
      <c r="H66" s="739"/>
      <c r="I66" s="725">
        <f>'納品書（控）'!I65</f>
        <v>0</v>
      </c>
      <c r="J66" s="725"/>
      <c r="K66" s="725"/>
      <c r="L66" s="725"/>
      <c r="M66" s="725"/>
      <c r="N66" s="725"/>
      <c r="O66" s="725"/>
      <c r="P66" s="725"/>
      <c r="Q66" s="725"/>
      <c r="R66" s="725"/>
      <c r="S66" s="725"/>
      <c r="T66" s="725"/>
      <c r="U66" s="725"/>
      <c r="V66" s="725"/>
      <c r="W66" s="726"/>
      <c r="X66" s="725">
        <f>'納品書（控）'!X65</f>
        <v>0</v>
      </c>
      <c r="Y66" s="725"/>
      <c r="Z66" s="725"/>
      <c r="AA66" s="725"/>
      <c r="AB66" s="725"/>
      <c r="AC66" s="725"/>
      <c r="AD66" s="725"/>
      <c r="AE66" s="725"/>
      <c r="AF66" s="725"/>
      <c r="AG66" s="725"/>
      <c r="AH66" s="725"/>
      <c r="AI66" s="725"/>
      <c r="AJ66" s="726"/>
      <c r="AK66" s="428">
        <f>ROUNDDOWN('納品書（控）'!AK65,0)</f>
        <v>0</v>
      </c>
      <c r="AL66" s="429"/>
      <c r="AM66" s="429"/>
      <c r="AN66" s="429"/>
      <c r="AO66" s="429"/>
      <c r="AP66" s="465" t="str">
        <f>IF('納品書（控）'!$BZ$18=TRUE,('納品書（控）'!AK65-INT('納品書（控）'!AK65))*10000,"")</f>
        <v/>
      </c>
      <c r="AQ66" s="466"/>
      <c r="AR66" s="489">
        <f>'納品書（控）'!AR65</f>
        <v>0</v>
      </c>
      <c r="AS66" s="490"/>
      <c r="AT66" s="491"/>
      <c r="AU66" s="467">
        <f>ROUNDDOWN('納品書（控）'!AU65,0)</f>
        <v>0</v>
      </c>
      <c r="AV66" s="468"/>
      <c r="AW66" s="468"/>
      <c r="AX66" s="468"/>
      <c r="AY66" s="469"/>
      <c r="AZ66" s="470" t="str">
        <f>IF('納品書（控）'!$CA$18=TRUE,('納品書（控）'!AU65-INT('納品書（控）'!AU65))*100,"")</f>
        <v/>
      </c>
      <c r="BA66" s="471"/>
      <c r="BB66" s="472">
        <f>'納品書（控）'!BB65</f>
        <v>0</v>
      </c>
      <c r="BC66" s="473"/>
      <c r="BD66" s="473"/>
      <c r="BE66" s="474"/>
      <c r="BF66" s="475"/>
      <c r="BG66" s="475"/>
      <c r="BH66" s="475"/>
      <c r="BI66" s="475"/>
      <c r="BJ66" s="476"/>
      <c r="BK66" s="485" t="str">
        <f>'納品書（控）'!BK65</f>
        <v xml:space="preserve"> </v>
      </c>
      <c r="BL66" s="485"/>
      <c r="BM66" s="485"/>
      <c r="BN66" s="485"/>
      <c r="BO66" s="485"/>
      <c r="BP66" s="485"/>
      <c r="BQ66" s="67"/>
      <c r="BR66" s="474"/>
      <c r="BS66" s="475"/>
      <c r="BT66" s="475"/>
      <c r="BU66" s="475"/>
      <c r="BV66" s="475"/>
      <c r="BW66" s="476"/>
      <c r="BY66" s="35"/>
      <c r="BZ66" s="37"/>
    </row>
    <row r="67" spans="2:78" ht="18.600000000000001" customHeight="1">
      <c r="B67" s="72"/>
      <c r="C67" s="737"/>
      <c r="D67" s="738"/>
      <c r="E67" s="738"/>
      <c r="F67" s="738"/>
      <c r="G67" s="738"/>
      <c r="H67" s="739"/>
      <c r="I67" s="725">
        <f>'納品書（控）'!I66</f>
        <v>0</v>
      </c>
      <c r="J67" s="725"/>
      <c r="K67" s="725"/>
      <c r="L67" s="725"/>
      <c r="M67" s="725"/>
      <c r="N67" s="725"/>
      <c r="O67" s="725"/>
      <c r="P67" s="725"/>
      <c r="Q67" s="725"/>
      <c r="R67" s="725"/>
      <c r="S67" s="725"/>
      <c r="T67" s="725"/>
      <c r="U67" s="725"/>
      <c r="V67" s="725"/>
      <c r="W67" s="726"/>
      <c r="X67" s="725">
        <f>'納品書（控）'!X66</f>
        <v>0</v>
      </c>
      <c r="Y67" s="725"/>
      <c r="Z67" s="725"/>
      <c r="AA67" s="725"/>
      <c r="AB67" s="725"/>
      <c r="AC67" s="725"/>
      <c r="AD67" s="725"/>
      <c r="AE67" s="725"/>
      <c r="AF67" s="725"/>
      <c r="AG67" s="725"/>
      <c r="AH67" s="725"/>
      <c r="AI67" s="725"/>
      <c r="AJ67" s="726"/>
      <c r="AK67" s="495">
        <f>ROUNDDOWN('納品書（控）'!AK66,0)</f>
        <v>0</v>
      </c>
      <c r="AL67" s="496"/>
      <c r="AM67" s="496"/>
      <c r="AN67" s="496"/>
      <c r="AO67" s="496"/>
      <c r="AP67" s="465" t="str">
        <f>IF('納品書（控）'!$BZ$18=TRUE,('納品書（控）'!AK66-INT('納品書（控）'!AK66))*10000,"")</f>
        <v/>
      </c>
      <c r="AQ67" s="466"/>
      <c r="AR67" s="489">
        <f>'納品書（控）'!AR66</f>
        <v>0</v>
      </c>
      <c r="AS67" s="490"/>
      <c r="AT67" s="491"/>
      <c r="AU67" s="467">
        <f>ROUNDDOWN('納品書（控）'!AU66,0)</f>
        <v>0</v>
      </c>
      <c r="AV67" s="468"/>
      <c r="AW67" s="468"/>
      <c r="AX67" s="468"/>
      <c r="AY67" s="469"/>
      <c r="AZ67" s="470" t="str">
        <f>IF('納品書（控）'!$CA$18=TRUE,('納品書（控）'!AU66-INT('納品書（控）'!AU66))*100,"")</f>
        <v/>
      </c>
      <c r="BA67" s="471"/>
      <c r="BB67" s="472">
        <f>'納品書（控）'!BB66</f>
        <v>0</v>
      </c>
      <c r="BC67" s="473"/>
      <c r="BD67" s="473"/>
      <c r="BE67" s="474"/>
      <c r="BF67" s="475"/>
      <c r="BG67" s="475"/>
      <c r="BH67" s="475"/>
      <c r="BI67" s="475"/>
      <c r="BJ67" s="476"/>
      <c r="BK67" s="485" t="str">
        <f>'納品書（控）'!BK66</f>
        <v xml:space="preserve"> </v>
      </c>
      <c r="BL67" s="485"/>
      <c r="BM67" s="485"/>
      <c r="BN67" s="485"/>
      <c r="BO67" s="485"/>
      <c r="BP67" s="485"/>
      <c r="BQ67" s="67"/>
      <c r="BR67" s="474"/>
      <c r="BS67" s="475"/>
      <c r="BT67" s="475"/>
      <c r="BU67" s="475"/>
      <c r="BV67" s="475"/>
      <c r="BW67" s="476"/>
      <c r="BY67" s="35"/>
      <c r="BZ67" s="37"/>
    </row>
    <row r="68" spans="2:78" ht="18.600000000000001" customHeight="1" thickBot="1">
      <c r="B68" s="73"/>
      <c r="C68" s="740"/>
      <c r="D68" s="741"/>
      <c r="E68" s="741"/>
      <c r="F68" s="741"/>
      <c r="G68" s="741"/>
      <c r="H68" s="742"/>
      <c r="I68" s="727">
        <f>'納品書（控）'!I67</f>
        <v>0</v>
      </c>
      <c r="J68" s="727"/>
      <c r="K68" s="727"/>
      <c r="L68" s="727"/>
      <c r="M68" s="727"/>
      <c r="N68" s="727"/>
      <c r="O68" s="727"/>
      <c r="P68" s="727"/>
      <c r="Q68" s="727"/>
      <c r="R68" s="727"/>
      <c r="S68" s="727"/>
      <c r="T68" s="727"/>
      <c r="U68" s="727"/>
      <c r="V68" s="727"/>
      <c r="W68" s="728"/>
      <c r="X68" s="727">
        <f>'納品書（控）'!X67</f>
        <v>0</v>
      </c>
      <c r="Y68" s="727"/>
      <c r="Z68" s="727"/>
      <c r="AA68" s="727"/>
      <c r="AB68" s="727"/>
      <c r="AC68" s="727"/>
      <c r="AD68" s="727"/>
      <c r="AE68" s="727"/>
      <c r="AF68" s="727"/>
      <c r="AG68" s="727"/>
      <c r="AH68" s="727"/>
      <c r="AI68" s="727"/>
      <c r="AJ68" s="728"/>
      <c r="AK68" s="497">
        <f>ROUNDDOWN('納品書（控）'!AK67,0)</f>
        <v>0</v>
      </c>
      <c r="AL68" s="498"/>
      <c r="AM68" s="498"/>
      <c r="AN68" s="498"/>
      <c r="AO68" s="498"/>
      <c r="AP68" s="492" t="str">
        <f>IF('納品書（控）'!$BZ$18=TRUE,('納品書（控）'!AK67-INT('納品書（控）'!AK67))*10000,"")</f>
        <v/>
      </c>
      <c r="AQ68" s="493"/>
      <c r="AR68" s="486">
        <f>'納品書（控）'!AR67</f>
        <v>0</v>
      </c>
      <c r="AS68" s="487"/>
      <c r="AT68" s="488"/>
      <c r="AU68" s="503">
        <f>ROUNDDOWN('納品書（控）'!AU67,0)</f>
        <v>0</v>
      </c>
      <c r="AV68" s="504"/>
      <c r="AW68" s="504"/>
      <c r="AX68" s="504"/>
      <c r="AY68" s="505"/>
      <c r="AZ68" s="501" t="str">
        <f>IF('納品書（控）'!$CA$18=TRUE,('納品書（控）'!AU67-INT('納品書（控）'!AU67))*100,"")</f>
        <v/>
      </c>
      <c r="BA68" s="502"/>
      <c r="BB68" s="499">
        <f>'納品書（控）'!BB67</f>
        <v>0</v>
      </c>
      <c r="BC68" s="500"/>
      <c r="BD68" s="500"/>
      <c r="BE68" s="477"/>
      <c r="BF68" s="478"/>
      <c r="BG68" s="478"/>
      <c r="BH68" s="478"/>
      <c r="BI68" s="478"/>
      <c r="BJ68" s="479"/>
      <c r="BK68" s="494" t="str">
        <f>'納品書（控）'!BK67</f>
        <v xml:space="preserve"> </v>
      </c>
      <c r="BL68" s="494"/>
      <c r="BM68" s="494"/>
      <c r="BN68" s="494"/>
      <c r="BO68" s="494"/>
      <c r="BP68" s="494"/>
      <c r="BQ68" s="97"/>
      <c r="BR68" s="477"/>
      <c r="BS68" s="478"/>
      <c r="BT68" s="478"/>
      <c r="BU68" s="478"/>
      <c r="BV68" s="478"/>
      <c r="BW68" s="479"/>
      <c r="BY68" s="35"/>
      <c r="BZ68" s="37"/>
    </row>
    <row r="69" spans="2:78" ht="15" customHeight="1">
      <c r="BK69" s="538" t="s">
        <v>23</v>
      </c>
      <c r="BL69" s="538"/>
      <c r="BM69" s="538"/>
      <c r="BN69" s="538"/>
      <c r="BO69" s="538"/>
      <c r="BP69" s="538"/>
      <c r="BQ69" s="538"/>
      <c r="BR69" s="539" t="str">
        <f ca="1">BR36</f>
        <v>0001-46864</v>
      </c>
      <c r="BS69" s="539"/>
      <c r="BT69" s="539"/>
      <c r="BU69" s="539"/>
      <c r="BV69" s="539"/>
      <c r="BW69" s="539"/>
      <c r="BY69" s="35"/>
      <c r="BZ69" s="37"/>
    </row>
    <row r="70" spans="2:78">
      <c r="BY70" s="35"/>
      <c r="BZ70" s="37"/>
    </row>
    <row r="71" spans="2:78">
      <c r="BY71" s="35"/>
      <c r="BZ71" s="37"/>
    </row>
  </sheetData>
  <sheetProtection algorithmName="SHA-512" hashValue="uR5vqXRIb9/WCDQIiUNWZ3bl8r/agPGn9ROH65zCDzVU1C1SIIVa9PQ2ypleinZDTW13R3lALUoX8SkpqnKdDw==" saltValue="wFvCkKyujz0daSDv1HRvEg==" spinCount="100000" sheet="1" selectLockedCells="1"/>
  <mergeCells count="626">
    <mergeCell ref="C60:H60"/>
    <mergeCell ref="C61:H61"/>
    <mergeCell ref="C62:H62"/>
    <mergeCell ref="C63:H63"/>
    <mergeCell ref="C64:H64"/>
    <mergeCell ref="C65:H65"/>
    <mergeCell ref="C66:H66"/>
    <mergeCell ref="C67:H67"/>
    <mergeCell ref="C68:H68"/>
    <mergeCell ref="I67:W67"/>
    <mergeCell ref="I68:W68"/>
    <mergeCell ref="C38:H38"/>
    <mergeCell ref="C39:H39"/>
    <mergeCell ref="C40:H40"/>
    <mergeCell ref="C41:H41"/>
    <mergeCell ref="C42:H42"/>
    <mergeCell ref="C43:H43"/>
    <mergeCell ref="C44:H44"/>
    <mergeCell ref="C45:H45"/>
    <mergeCell ref="C46:H46"/>
    <mergeCell ref="C47:H47"/>
    <mergeCell ref="C48:H48"/>
    <mergeCell ref="C49:H49"/>
    <mergeCell ref="C50:H50"/>
    <mergeCell ref="C51:H51"/>
    <mergeCell ref="C52:H52"/>
    <mergeCell ref="C53:H53"/>
    <mergeCell ref="C54:H54"/>
    <mergeCell ref="C55:H55"/>
    <mergeCell ref="C56:H56"/>
    <mergeCell ref="C57:H57"/>
    <mergeCell ref="C58:H58"/>
    <mergeCell ref="C59:H59"/>
    <mergeCell ref="I58:W58"/>
    <mergeCell ref="I59:W59"/>
    <mergeCell ref="I60:W60"/>
    <mergeCell ref="I61:W61"/>
    <mergeCell ref="I62:W62"/>
    <mergeCell ref="I63:W63"/>
    <mergeCell ref="I64:W64"/>
    <mergeCell ref="I65:W65"/>
    <mergeCell ref="I66:W66"/>
    <mergeCell ref="X65:AJ65"/>
    <mergeCell ref="X66:AJ66"/>
    <mergeCell ref="X67:AJ67"/>
    <mergeCell ref="X68:AJ68"/>
    <mergeCell ref="I38:W38"/>
    <mergeCell ref="I39:W39"/>
    <mergeCell ref="I40:W40"/>
    <mergeCell ref="I41:W41"/>
    <mergeCell ref="I42:W42"/>
    <mergeCell ref="I43:W43"/>
    <mergeCell ref="I44:W44"/>
    <mergeCell ref="I45:W45"/>
    <mergeCell ref="I46:W46"/>
    <mergeCell ref="I47:W47"/>
    <mergeCell ref="I48:W48"/>
    <mergeCell ref="I49:W49"/>
    <mergeCell ref="I50:W50"/>
    <mergeCell ref="I51:W51"/>
    <mergeCell ref="I52:W52"/>
    <mergeCell ref="I53:W53"/>
    <mergeCell ref="I54:W54"/>
    <mergeCell ref="I55:W55"/>
    <mergeCell ref="I56:W56"/>
    <mergeCell ref="I57:W57"/>
    <mergeCell ref="X56:AJ56"/>
    <mergeCell ref="X57:AJ57"/>
    <mergeCell ref="X58:AJ58"/>
    <mergeCell ref="X59:AJ59"/>
    <mergeCell ref="X60:AJ60"/>
    <mergeCell ref="X61:AJ61"/>
    <mergeCell ref="X62:AJ62"/>
    <mergeCell ref="X63:AJ63"/>
    <mergeCell ref="X64:AJ64"/>
    <mergeCell ref="X47:AJ47"/>
    <mergeCell ref="X48:AJ48"/>
    <mergeCell ref="X49:AJ49"/>
    <mergeCell ref="X50:AJ50"/>
    <mergeCell ref="X51:AJ51"/>
    <mergeCell ref="X52:AJ52"/>
    <mergeCell ref="X53:AJ53"/>
    <mergeCell ref="X54:AJ54"/>
    <mergeCell ref="X55:AJ55"/>
    <mergeCell ref="X38:AJ38"/>
    <mergeCell ref="X39:AJ39"/>
    <mergeCell ref="X40:AJ40"/>
    <mergeCell ref="X41:AJ41"/>
    <mergeCell ref="X42:AJ42"/>
    <mergeCell ref="X43:AJ43"/>
    <mergeCell ref="X44:AJ44"/>
    <mergeCell ref="X45:AJ45"/>
    <mergeCell ref="X46:AJ46"/>
    <mergeCell ref="I35:W35"/>
    <mergeCell ref="C20:H20"/>
    <mergeCell ref="C21:H21"/>
    <mergeCell ref="C22:H22"/>
    <mergeCell ref="C23:H23"/>
    <mergeCell ref="C24:H24"/>
    <mergeCell ref="C25:H25"/>
    <mergeCell ref="C26:H26"/>
    <mergeCell ref="C27:H27"/>
    <mergeCell ref="C28:H28"/>
    <mergeCell ref="C29:H29"/>
    <mergeCell ref="C30:H30"/>
    <mergeCell ref="C31:H31"/>
    <mergeCell ref="C32:H32"/>
    <mergeCell ref="C33:H33"/>
    <mergeCell ref="C34:H34"/>
    <mergeCell ref="C35:H35"/>
    <mergeCell ref="I21:W21"/>
    <mergeCell ref="I22:W22"/>
    <mergeCell ref="I24:W24"/>
    <mergeCell ref="I25:W25"/>
    <mergeCell ref="I26:W26"/>
    <mergeCell ref="I27:W27"/>
    <mergeCell ref="I28:W28"/>
    <mergeCell ref="I29:W29"/>
    <mergeCell ref="X33:AJ33"/>
    <mergeCell ref="X34:AJ34"/>
    <mergeCell ref="X23:AJ23"/>
    <mergeCell ref="I30:W30"/>
    <mergeCell ref="I31:W31"/>
    <mergeCell ref="I32:W32"/>
    <mergeCell ref="I33:W33"/>
    <mergeCell ref="I34:W34"/>
    <mergeCell ref="X24:AJ24"/>
    <mergeCell ref="X25:AJ25"/>
    <mergeCell ref="X26:AJ26"/>
    <mergeCell ref="X27:AJ27"/>
    <mergeCell ref="X28:AJ28"/>
    <mergeCell ref="X29:AJ29"/>
    <mergeCell ref="X30:AJ30"/>
    <mergeCell ref="X31:AJ31"/>
    <mergeCell ref="X32:AJ32"/>
    <mergeCell ref="B2:V3"/>
    <mergeCell ref="AZ2:BF2"/>
    <mergeCell ref="B4:M4"/>
    <mergeCell ref="N4:V4"/>
    <mergeCell ref="Z4:AV4"/>
    <mergeCell ref="AZ4:BD4"/>
    <mergeCell ref="BE4:BW4"/>
    <mergeCell ref="BU7:BW8"/>
    <mergeCell ref="I8:O9"/>
    <mergeCell ref="P8:V9"/>
    <mergeCell ref="BG2:BW2"/>
    <mergeCell ref="AZ3:BW3"/>
    <mergeCell ref="Z7:AD7"/>
    <mergeCell ref="AE7:AJ7"/>
    <mergeCell ref="AK7:AP7"/>
    <mergeCell ref="AQ7:AV7"/>
    <mergeCell ref="AZ7:BT8"/>
    <mergeCell ref="I7:V7"/>
    <mergeCell ref="B5:M5"/>
    <mergeCell ref="N5:V5"/>
    <mergeCell ref="Z5:AV5"/>
    <mergeCell ref="AZ5:BW5"/>
    <mergeCell ref="AZ6:BD6"/>
    <mergeCell ref="BE6:BW6"/>
    <mergeCell ref="AP11:AV12"/>
    <mergeCell ref="AZ11:BG12"/>
    <mergeCell ref="Z14:AF15"/>
    <mergeCell ref="AG14:AO15"/>
    <mergeCell ref="AP14:AV15"/>
    <mergeCell ref="BH11:BN12"/>
    <mergeCell ref="BO11:BW12"/>
    <mergeCell ref="B16:V16"/>
    <mergeCell ref="Z16:AF16"/>
    <mergeCell ref="AG16:AO16"/>
    <mergeCell ref="AP16:AV16"/>
    <mergeCell ref="B12:V12"/>
    <mergeCell ref="B13:V13"/>
    <mergeCell ref="AU21:AY21"/>
    <mergeCell ref="AU22:AY22"/>
    <mergeCell ref="Z13:AF13"/>
    <mergeCell ref="AG13:AO13"/>
    <mergeCell ref="AP13:AV13"/>
    <mergeCell ref="BE20:BJ20"/>
    <mergeCell ref="BK20:BQ20"/>
    <mergeCell ref="BR20:BW20"/>
    <mergeCell ref="AR21:AT21"/>
    <mergeCell ref="BB21:BD21"/>
    <mergeCell ref="X20:AJ20"/>
    <mergeCell ref="X21:AJ21"/>
    <mergeCell ref="AK20:AQ20"/>
    <mergeCell ref="AR20:AT20"/>
    <mergeCell ref="AU20:BA20"/>
    <mergeCell ref="BB20:BD20"/>
    <mergeCell ref="AZ13:BG14"/>
    <mergeCell ref="BH13:BN14"/>
    <mergeCell ref="BO13:BW14"/>
    <mergeCell ref="Z17:AF17"/>
    <mergeCell ref="AG17:AO17"/>
    <mergeCell ref="AP17:AV17"/>
    <mergeCell ref="AZ17:BW17"/>
    <mergeCell ref="BK23:BP23"/>
    <mergeCell ref="BR23:BW23"/>
    <mergeCell ref="AR24:AT24"/>
    <mergeCell ref="BB24:BD24"/>
    <mergeCell ref="AR23:AT23"/>
    <mergeCell ref="BB23:BD23"/>
    <mergeCell ref="BE21:BJ21"/>
    <mergeCell ref="BK21:BP21"/>
    <mergeCell ref="BR21:BW21"/>
    <mergeCell ref="AR22:AT22"/>
    <mergeCell ref="BB22:BD22"/>
    <mergeCell ref="AZ23:BA23"/>
    <mergeCell ref="AZ24:BA24"/>
    <mergeCell ref="AU23:AY23"/>
    <mergeCell ref="AU24:AY24"/>
    <mergeCell ref="BE24:BJ24"/>
    <mergeCell ref="BK24:BP24"/>
    <mergeCell ref="BR24:BW24"/>
    <mergeCell ref="BE23:BJ23"/>
    <mergeCell ref="BE22:BJ22"/>
    <mergeCell ref="BK22:BP22"/>
    <mergeCell ref="BR22:BW22"/>
    <mergeCell ref="AZ21:BA21"/>
    <mergeCell ref="AZ22:BA22"/>
    <mergeCell ref="BK25:BP25"/>
    <mergeCell ref="BR25:BW25"/>
    <mergeCell ref="AR26:AT26"/>
    <mergeCell ref="BB26:BD26"/>
    <mergeCell ref="AZ25:BA25"/>
    <mergeCell ref="AZ26:BA26"/>
    <mergeCell ref="AU25:AY25"/>
    <mergeCell ref="AU26:AY26"/>
    <mergeCell ref="AR25:AT25"/>
    <mergeCell ref="BB25:BD25"/>
    <mergeCell ref="BE27:BJ27"/>
    <mergeCell ref="BK27:BP27"/>
    <mergeCell ref="BR27:BW27"/>
    <mergeCell ref="AR28:AT28"/>
    <mergeCell ref="BB28:BD28"/>
    <mergeCell ref="AK24:AO24"/>
    <mergeCell ref="AK25:AO25"/>
    <mergeCell ref="AP25:AQ25"/>
    <mergeCell ref="AP26:AQ26"/>
    <mergeCell ref="AK26:AO26"/>
    <mergeCell ref="AP27:AQ27"/>
    <mergeCell ref="AP28:AQ28"/>
    <mergeCell ref="AK27:AO27"/>
    <mergeCell ref="AK28:AO28"/>
    <mergeCell ref="AU27:AY27"/>
    <mergeCell ref="AU28:AY28"/>
    <mergeCell ref="AZ27:BA27"/>
    <mergeCell ref="AZ28:BA28"/>
    <mergeCell ref="BE26:BJ26"/>
    <mergeCell ref="BK26:BP26"/>
    <mergeCell ref="BR26:BW26"/>
    <mergeCell ref="AR27:AT27"/>
    <mergeCell ref="BB27:BD27"/>
    <mergeCell ref="BE25:BJ25"/>
    <mergeCell ref="BK30:BP30"/>
    <mergeCell ref="BE28:BJ28"/>
    <mergeCell ref="BK28:BP28"/>
    <mergeCell ref="BR30:BW30"/>
    <mergeCell ref="AR31:AT31"/>
    <mergeCell ref="BB31:BD31"/>
    <mergeCell ref="BE29:BJ29"/>
    <mergeCell ref="BK29:BP29"/>
    <mergeCell ref="BR29:BW29"/>
    <mergeCell ref="AR30:AT30"/>
    <mergeCell ref="BB30:BD30"/>
    <mergeCell ref="BR28:BW28"/>
    <mergeCell ref="AR29:AT29"/>
    <mergeCell ref="BB29:BD29"/>
    <mergeCell ref="AP29:AQ29"/>
    <mergeCell ref="AP30:AQ30"/>
    <mergeCell ref="AU29:AY29"/>
    <mergeCell ref="AU30:AY30"/>
    <mergeCell ref="AZ29:BA29"/>
    <mergeCell ref="AZ30:BA30"/>
    <mergeCell ref="AK31:AO31"/>
    <mergeCell ref="AP31:AQ31"/>
    <mergeCell ref="BE30:BJ30"/>
    <mergeCell ref="AK29:AO29"/>
    <mergeCell ref="AP32:AQ32"/>
    <mergeCell ref="BE33:BJ33"/>
    <mergeCell ref="BK33:BP33"/>
    <mergeCell ref="BR33:BW33"/>
    <mergeCell ref="AK33:AO33"/>
    <mergeCell ref="AU31:AY31"/>
    <mergeCell ref="AU32:AY32"/>
    <mergeCell ref="AZ31:BA31"/>
    <mergeCell ref="AZ32:BA32"/>
    <mergeCell ref="BE32:BJ32"/>
    <mergeCell ref="BK32:BP32"/>
    <mergeCell ref="BR32:BW32"/>
    <mergeCell ref="AR33:AT33"/>
    <mergeCell ref="BB33:BD33"/>
    <mergeCell ref="BE31:BJ31"/>
    <mergeCell ref="BK31:BP31"/>
    <mergeCell ref="BR31:BW31"/>
    <mergeCell ref="AR32:AT32"/>
    <mergeCell ref="BB32:BD32"/>
    <mergeCell ref="AP33:AQ33"/>
    <mergeCell ref="BK69:BQ69"/>
    <mergeCell ref="BR69:BW69"/>
    <mergeCell ref="AK34:AO34"/>
    <mergeCell ref="AK35:AO35"/>
    <mergeCell ref="AP34:AQ34"/>
    <mergeCell ref="AP35:AQ35"/>
    <mergeCell ref="AZ33:BA33"/>
    <mergeCell ref="AZ34:BA34"/>
    <mergeCell ref="AZ35:BA35"/>
    <mergeCell ref="AR35:AT35"/>
    <mergeCell ref="AU33:AY33"/>
    <mergeCell ref="BE34:BJ34"/>
    <mergeCell ref="BK36:BQ36"/>
    <mergeCell ref="BR36:BW36"/>
    <mergeCell ref="BB39:BD39"/>
    <mergeCell ref="BE39:BJ39"/>
    <mergeCell ref="BK39:BP39"/>
    <mergeCell ref="BR39:BW39"/>
    <mergeCell ref="AW37:BG37"/>
    <mergeCell ref="J37:AV37"/>
    <mergeCell ref="BK34:BP34"/>
    <mergeCell ref="BR34:BW34"/>
    <mergeCell ref="AK38:AQ38"/>
    <mergeCell ref="AR38:AT38"/>
    <mergeCell ref="AU38:BA38"/>
    <mergeCell ref="AP39:AQ39"/>
    <mergeCell ref="BB35:BD35"/>
    <mergeCell ref="BB38:BD38"/>
    <mergeCell ref="BE38:BJ38"/>
    <mergeCell ref="BK38:BQ38"/>
    <mergeCell ref="BR38:BW38"/>
    <mergeCell ref="AU34:AY34"/>
    <mergeCell ref="AU35:AY35"/>
    <mergeCell ref="AR34:AT34"/>
    <mergeCell ref="BB34:BD34"/>
    <mergeCell ref="BE35:BJ35"/>
    <mergeCell ref="BK35:BP35"/>
    <mergeCell ref="BR35:BW35"/>
    <mergeCell ref="BB41:BD41"/>
    <mergeCell ref="BE41:BJ41"/>
    <mergeCell ref="BK41:BP41"/>
    <mergeCell ref="BR41:BW41"/>
    <mergeCell ref="AR42:AT42"/>
    <mergeCell ref="BB40:BD40"/>
    <mergeCell ref="BE40:BJ40"/>
    <mergeCell ref="BK40:BP40"/>
    <mergeCell ref="BR40:BW40"/>
    <mergeCell ref="AR41:AT41"/>
    <mergeCell ref="AU42:AY42"/>
    <mergeCell ref="AP40:AQ40"/>
    <mergeCell ref="AP41:AQ41"/>
    <mergeCell ref="AR40:AT40"/>
    <mergeCell ref="AR39:AT39"/>
    <mergeCell ref="AZ39:BA39"/>
    <mergeCell ref="AZ40:BA40"/>
    <mergeCell ref="AZ41:BA41"/>
    <mergeCell ref="AK39:AO39"/>
    <mergeCell ref="AK40:AO40"/>
    <mergeCell ref="AK41:AO41"/>
    <mergeCell ref="AU39:AY39"/>
    <mergeCell ref="AU40:AY40"/>
    <mergeCell ref="AU41:AY41"/>
    <mergeCell ref="AZ43:BA43"/>
    <mergeCell ref="AZ42:BA42"/>
    <mergeCell ref="BB45:BD45"/>
    <mergeCell ref="BE45:BJ45"/>
    <mergeCell ref="BK45:BP45"/>
    <mergeCell ref="BR45:BW45"/>
    <mergeCell ref="AR46:AT46"/>
    <mergeCell ref="BB44:BD44"/>
    <mergeCell ref="BE44:BJ44"/>
    <mergeCell ref="BK44:BP44"/>
    <mergeCell ref="BR44:BW44"/>
    <mergeCell ref="AR45:AT45"/>
    <mergeCell ref="BB43:BD43"/>
    <mergeCell ref="BE43:BJ43"/>
    <mergeCell ref="BK43:BP43"/>
    <mergeCell ref="BR43:BW43"/>
    <mergeCell ref="AR44:AT44"/>
    <mergeCell ref="BB42:BD42"/>
    <mergeCell ref="BE42:BJ42"/>
    <mergeCell ref="BK42:BP42"/>
    <mergeCell ref="BR42:BW42"/>
    <mergeCell ref="AR43:AT43"/>
    <mergeCell ref="AZ44:BA44"/>
    <mergeCell ref="AZ45:BA45"/>
    <mergeCell ref="BB47:BD47"/>
    <mergeCell ref="BE47:BJ47"/>
    <mergeCell ref="BK47:BP47"/>
    <mergeCell ref="BR47:BW47"/>
    <mergeCell ref="AR48:AT48"/>
    <mergeCell ref="BB46:BD46"/>
    <mergeCell ref="BE46:BJ46"/>
    <mergeCell ref="BK46:BP46"/>
    <mergeCell ref="BR46:BW46"/>
    <mergeCell ref="AR47:AT47"/>
    <mergeCell ref="AZ46:BA46"/>
    <mergeCell ref="AZ47:BA47"/>
    <mergeCell ref="AZ48:BA48"/>
    <mergeCell ref="BB48:BD48"/>
    <mergeCell ref="BE48:BJ48"/>
    <mergeCell ref="BK48:BP48"/>
    <mergeCell ref="BR48:BW48"/>
    <mergeCell ref="AR49:AT49"/>
    <mergeCell ref="BB50:BD50"/>
    <mergeCell ref="BE50:BJ50"/>
    <mergeCell ref="BK50:BP50"/>
    <mergeCell ref="BR50:BW50"/>
    <mergeCell ref="AZ49:BA49"/>
    <mergeCell ref="BB51:BD51"/>
    <mergeCell ref="BE51:BJ51"/>
    <mergeCell ref="BK51:BP51"/>
    <mergeCell ref="BR51:BW51"/>
    <mergeCell ref="BB49:BD49"/>
    <mergeCell ref="BE49:BJ49"/>
    <mergeCell ref="BK49:BP49"/>
    <mergeCell ref="BR49:BW49"/>
    <mergeCell ref="AR50:AT50"/>
    <mergeCell ref="AR51:AT51"/>
    <mergeCell ref="BK53:BP53"/>
    <mergeCell ref="BR53:BW53"/>
    <mergeCell ref="AR54:AT54"/>
    <mergeCell ref="BB52:BD52"/>
    <mergeCell ref="BE52:BJ52"/>
    <mergeCell ref="BK52:BP52"/>
    <mergeCell ref="BR52:BW52"/>
    <mergeCell ref="AR53:AT53"/>
    <mergeCell ref="AR52:AT52"/>
    <mergeCell ref="BB53:BD53"/>
    <mergeCell ref="BE53:BJ53"/>
    <mergeCell ref="AZ52:BA52"/>
    <mergeCell ref="AU54:AY54"/>
    <mergeCell ref="BK57:BP57"/>
    <mergeCell ref="BR57:BW57"/>
    <mergeCell ref="AR58:AT58"/>
    <mergeCell ref="BB56:BD56"/>
    <mergeCell ref="BE56:BJ56"/>
    <mergeCell ref="BK56:BP56"/>
    <mergeCell ref="BR56:BW56"/>
    <mergeCell ref="AR57:AT57"/>
    <mergeCell ref="AK53:AO53"/>
    <mergeCell ref="AZ53:BA53"/>
    <mergeCell ref="BB55:BD55"/>
    <mergeCell ref="BE55:BJ55"/>
    <mergeCell ref="BK55:BP55"/>
    <mergeCell ref="BR55:BW55"/>
    <mergeCell ref="AR56:AT56"/>
    <mergeCell ref="BB54:BD54"/>
    <mergeCell ref="BE54:BJ54"/>
    <mergeCell ref="BK54:BP54"/>
    <mergeCell ref="BR54:BW54"/>
    <mergeCell ref="AR55:AT55"/>
    <mergeCell ref="AK54:AO54"/>
    <mergeCell ref="AK55:AO55"/>
    <mergeCell ref="AZ54:BA54"/>
    <mergeCell ref="AK56:AO56"/>
    <mergeCell ref="BK60:BP60"/>
    <mergeCell ref="BR60:BW60"/>
    <mergeCell ref="AR61:AT61"/>
    <mergeCell ref="BB59:BD59"/>
    <mergeCell ref="BE59:BJ59"/>
    <mergeCell ref="BK59:BP59"/>
    <mergeCell ref="BR59:BW59"/>
    <mergeCell ref="AR60:AT60"/>
    <mergeCell ref="BB58:BD58"/>
    <mergeCell ref="BE58:BJ58"/>
    <mergeCell ref="BK58:BP58"/>
    <mergeCell ref="BR58:BW58"/>
    <mergeCell ref="AR59:AT59"/>
    <mergeCell ref="BR63:BW63"/>
    <mergeCell ref="AR64:AT64"/>
    <mergeCell ref="BB62:BD62"/>
    <mergeCell ref="BE62:BJ62"/>
    <mergeCell ref="BK62:BP62"/>
    <mergeCell ref="BR62:BW62"/>
    <mergeCell ref="AR63:AT63"/>
    <mergeCell ref="BB61:BD61"/>
    <mergeCell ref="BE61:BJ61"/>
    <mergeCell ref="BK61:BP61"/>
    <mergeCell ref="BR61:BW61"/>
    <mergeCell ref="AR62:AT62"/>
    <mergeCell ref="BK64:BP64"/>
    <mergeCell ref="BR64:BW64"/>
    <mergeCell ref="BK68:BP68"/>
    <mergeCell ref="AK67:AO67"/>
    <mergeCell ref="AK68:AO68"/>
    <mergeCell ref="BK63:BP63"/>
    <mergeCell ref="BB68:BD68"/>
    <mergeCell ref="BE68:BJ68"/>
    <mergeCell ref="AR66:AT66"/>
    <mergeCell ref="BB64:BD64"/>
    <mergeCell ref="BE64:BJ64"/>
    <mergeCell ref="AR65:AT65"/>
    <mergeCell ref="AP65:AQ65"/>
    <mergeCell ref="AP66:AQ66"/>
    <mergeCell ref="AZ67:BA67"/>
    <mergeCell ref="AZ68:BA68"/>
    <mergeCell ref="AZ66:BA66"/>
    <mergeCell ref="AU68:AY68"/>
    <mergeCell ref="AU67:AY67"/>
    <mergeCell ref="BR68:BW68"/>
    <mergeCell ref="Z1:AV2"/>
    <mergeCell ref="AP21:AQ21"/>
    <mergeCell ref="AP22:AQ22"/>
    <mergeCell ref="AP23:AQ23"/>
    <mergeCell ref="AP24:AQ24"/>
    <mergeCell ref="BB67:BD67"/>
    <mergeCell ref="BE67:BJ67"/>
    <mergeCell ref="BK67:BP67"/>
    <mergeCell ref="BR67:BW67"/>
    <mergeCell ref="AR68:AT68"/>
    <mergeCell ref="BB66:BD66"/>
    <mergeCell ref="BE66:BJ66"/>
    <mergeCell ref="BK66:BP66"/>
    <mergeCell ref="BR66:BW66"/>
    <mergeCell ref="AR67:AT67"/>
    <mergeCell ref="BB65:BD65"/>
    <mergeCell ref="BE65:BJ65"/>
    <mergeCell ref="BK65:BP65"/>
    <mergeCell ref="AP68:AQ68"/>
    <mergeCell ref="AP59:AQ59"/>
    <mergeCell ref="AK63:AO63"/>
    <mergeCell ref="BR65:BW65"/>
    <mergeCell ref="AP64:AQ64"/>
    <mergeCell ref="BB57:BD57"/>
    <mergeCell ref="BE57:BJ57"/>
    <mergeCell ref="AZ58:BA58"/>
    <mergeCell ref="AZ59:BA59"/>
    <mergeCell ref="AZ60:BA60"/>
    <mergeCell ref="AP60:AQ60"/>
    <mergeCell ref="AP61:AQ61"/>
    <mergeCell ref="AP62:AQ62"/>
    <mergeCell ref="AP63:AQ63"/>
    <mergeCell ref="AP58:AQ58"/>
    <mergeCell ref="BB63:BD63"/>
    <mergeCell ref="BE63:BJ63"/>
    <mergeCell ref="BB60:BD60"/>
    <mergeCell ref="BE60:BJ60"/>
    <mergeCell ref="AU43:AY43"/>
    <mergeCell ref="AU44:AY44"/>
    <mergeCell ref="AU45:AY45"/>
    <mergeCell ref="AU46:AY46"/>
    <mergeCell ref="AZ61:BA61"/>
    <mergeCell ref="AZ62:BA62"/>
    <mergeCell ref="AZ63:BA63"/>
    <mergeCell ref="AZ64:BA64"/>
    <mergeCell ref="AZ65:BA65"/>
    <mergeCell ref="AZ55:BA55"/>
    <mergeCell ref="AZ56:BA56"/>
    <mergeCell ref="AZ57:BA57"/>
    <mergeCell ref="AU55:AY55"/>
    <mergeCell ref="AU56:AY56"/>
    <mergeCell ref="AZ51:BA51"/>
    <mergeCell ref="AZ50:BA50"/>
    <mergeCell ref="AU47:AY47"/>
    <mergeCell ref="AU48:AY48"/>
    <mergeCell ref="AU49:AY49"/>
    <mergeCell ref="AU50:AY50"/>
    <mergeCell ref="AU51:AY51"/>
    <mergeCell ref="AU52:AY52"/>
    <mergeCell ref="AU53:AY53"/>
    <mergeCell ref="AU57:AY57"/>
    <mergeCell ref="AK58:AO58"/>
    <mergeCell ref="AK59:AO59"/>
    <mergeCell ref="AK60:AO60"/>
    <mergeCell ref="AK61:AO61"/>
    <mergeCell ref="AK62:AO62"/>
    <mergeCell ref="AP67:AQ67"/>
    <mergeCell ref="AU59:AY59"/>
    <mergeCell ref="AU60:AY60"/>
    <mergeCell ref="AU61:AY61"/>
    <mergeCell ref="AU62:AY62"/>
    <mergeCell ref="AU63:AY63"/>
    <mergeCell ref="AU64:AY64"/>
    <mergeCell ref="AU58:AY58"/>
    <mergeCell ref="AK64:AO64"/>
    <mergeCell ref="AK65:AO65"/>
    <mergeCell ref="AK66:AO66"/>
    <mergeCell ref="AU65:AY65"/>
    <mergeCell ref="AU66:AY66"/>
    <mergeCell ref="AP46:AQ46"/>
    <mergeCell ref="AK46:AO46"/>
    <mergeCell ref="AK47:AO47"/>
    <mergeCell ref="AP47:AQ47"/>
    <mergeCell ref="AP42:AQ42"/>
    <mergeCell ref="AP43:AQ43"/>
    <mergeCell ref="AP44:AQ44"/>
    <mergeCell ref="AP45:AQ45"/>
    <mergeCell ref="AK42:AO42"/>
    <mergeCell ref="AK43:AO43"/>
    <mergeCell ref="AK44:AO44"/>
    <mergeCell ref="AK57:AO57"/>
    <mergeCell ref="AP57:AQ57"/>
    <mergeCell ref="AK50:AO50"/>
    <mergeCell ref="AP53:AQ53"/>
    <mergeCell ref="AP54:AQ54"/>
    <mergeCell ref="AP52:AQ52"/>
    <mergeCell ref="AP48:AQ48"/>
    <mergeCell ref="AP50:AQ50"/>
    <mergeCell ref="AP51:AQ51"/>
    <mergeCell ref="AP49:AQ49"/>
    <mergeCell ref="AK51:AO51"/>
    <mergeCell ref="AK52:AO52"/>
    <mergeCell ref="AP55:AQ55"/>
    <mergeCell ref="AP56:AQ56"/>
    <mergeCell ref="B37:H37"/>
    <mergeCell ref="B7:H7"/>
    <mergeCell ref="B17:V17"/>
    <mergeCell ref="B18:V18"/>
    <mergeCell ref="B14:V15"/>
    <mergeCell ref="B8:H9"/>
    <mergeCell ref="B10:H11"/>
    <mergeCell ref="AK48:AO48"/>
    <mergeCell ref="AK49:AO49"/>
    <mergeCell ref="AK45:AO45"/>
    <mergeCell ref="AK32:AO32"/>
    <mergeCell ref="AK30:AO30"/>
    <mergeCell ref="AK23:AO23"/>
    <mergeCell ref="B19:H19"/>
    <mergeCell ref="I23:W23"/>
    <mergeCell ref="I20:W20"/>
    <mergeCell ref="X22:AJ22"/>
    <mergeCell ref="AK21:AO21"/>
    <mergeCell ref="AK22:AO22"/>
    <mergeCell ref="I10:O11"/>
    <mergeCell ref="P10:V11"/>
    <mergeCell ref="Z11:AF12"/>
    <mergeCell ref="AG11:AO12"/>
    <mergeCell ref="X35:AJ35"/>
  </mergeCells>
  <phoneticPr fontId="3"/>
  <conditionalFormatting sqref="AP21:AQ36">
    <cfRule type="expression" dxfId="3" priority="4">
      <formula>AK21&lt;0</formula>
    </cfRule>
  </conditionalFormatting>
  <conditionalFormatting sqref="AP39:AQ68">
    <cfRule type="expression" dxfId="2" priority="3">
      <formula>AK39&lt;0</formula>
    </cfRule>
  </conditionalFormatting>
  <conditionalFormatting sqref="AU21:AU36 AU38:BA38 AU39:AU68 AZ39:AZ68">
    <cfRule type="expression" dxfId="1" priority="6">
      <formula>$CA$19=TRUE</formula>
    </cfRule>
  </conditionalFormatting>
  <conditionalFormatting sqref="AZ21:BA36">
    <cfRule type="expression" dxfId="0" priority="1">
      <formula>AU21&lt;0</formula>
    </cfRule>
  </conditionalFormatting>
  <dataValidations count="13">
    <dataValidation type="textLength" imeMode="off" allowBlank="1" showInputMessage="1" showErrorMessage="1" sqref="AU458682:BJ458683 AU786284:BJ786285 AU720748:BJ720749 AU655212:BJ655213 AU589676:BJ589677 AU524140:BJ524141 AU458604:BJ458605 AU393068:BJ393069 AU327532:BJ327533 AU261996:BJ261997 AU196460:BJ196461 AU130924:BJ130925 AU65388:BJ65389 AU982888:BJ982889 AU917352:BJ917353 AU851816:BJ851817 AU786280:BJ786281 AU720744:BJ720745 AU655208:BJ655209 AU589672:BJ589673 AU524136:BJ524137 AU458600:BJ458601 AU393064:BJ393065 AU327528:BJ327529 AU261992:BJ261993 AU196456:BJ196457 AU130920:BJ130921 AU65384:BJ65385 AU982884:BJ982885 AU917348:BJ917349 AU851812:BJ851813 AU786276:BJ786277 AU720740:BJ720741 AU655204:BJ655205 AU589668:BJ589669 AU524132:BJ524133 AU458596:BJ458597 AU393060:BJ393061 AU327524:BJ327525 AU261988:BJ261989 AU196452:BJ196453 AU130916:BJ130917 AU65380:BJ65381 AU982870:BJ982871 AU917334:BJ917335 AU851798:BJ851799 AU786262:BJ786263 AU720726:BJ720727 AU655190:BJ655191 AU589654:BJ589655 AU524118:BJ524119 AU458582:BJ458583 AU393046:BJ393047 AU327510:BJ327511 AU261974:BJ261975 AU196438:BJ196439 AU130902:BJ130903 AU65366:BJ65367 AU982866:BJ982867 AU917330:BJ917331 AU851794:BJ851795 AU786258:BJ786259 AU720722:BJ720723 AU655186:BJ655187 AU589650:BJ589651 AU524114:BJ524115 AU458578:BJ458579 AU393042:BJ393043 AU327506:BJ327507 AU261970:BJ261971 AU196434:BJ196435 AU130898:BJ130899 AU65362:BJ65363 AU982862:BJ982863 AU917326:BJ917327 AU851790:BJ851791 AU786254:BJ786255 AU720718:BJ720719 AU655182:BJ655183 AU589646:BJ589647 AU524110:BJ524111 AU458574:BJ458575 AU393038:BJ393039 AU327502:BJ327503 AU261966:BJ261967 AU196430:BJ196431 AU130894:BJ130895 AU65358:BJ65359 AU982858:BJ982859 AU917322:BJ917323 AU851786:BJ851787 AU786250:BJ786251 AU720714:BJ720715 AU655178:BJ655179 AU589642:BJ589643 AU524106:BJ524107 AU458570:BJ458571 AU393034:BJ393035 AU327498:BJ327499 AU261962:BJ261963 AU196426:BJ196427 AU130890:BJ130891 AU65354:BJ65355 AU982854:BJ982855 AU917318:BJ917319 AU851782:BJ851783 AU786246:BJ786247 AU720710:BJ720711 AU655174:BJ655175 AU589638:BJ589639 AU524102:BJ524103 AU458566:BJ458567 AU393030:BJ393031 AU327494:BJ327495 AU261958:BJ261959 AU196422:BJ196423 AU130886:BJ130887 AU65350:BJ65351 AU982850:BJ982851 AU917314:BJ917315 AU851778:BJ851779 AU786242:BJ786243 AU720706:BJ720707 AU655170:BJ655171 AU589634:BJ589635 AU524098:BJ524099 AU458562:BJ458563 AU393026:BJ393027 AU327490:BJ327491 AU261954:BJ261955 AU196418:BJ196419 AU130882:BJ130883 AU65346:BJ65347 AU982846:BJ982847 AU917310:BJ917311 AU851774:BJ851775 AU786238:BJ786239 AU720702:BJ720703 AU655166:BJ655167 AU589630:BJ589631 AU524094:BJ524095 AU458558:BJ458559 AU393022:BJ393023 AU327486:BJ327487 AU261950:BJ261951 AU196414:BJ196415 AU130878:BJ130879 AU65342:BJ65343 AU982842:BJ982843 AU917306:BJ917307 AU851770:BJ851771 AU786234:BJ786235 AU720698:BJ720699 AU655162:BJ655163 AU589626:BJ589627 AU524090:BJ524091 AU458554:BJ458555 AU393018:BJ393019 AU327482:BJ327483 AU261946:BJ261947 AU196410:BJ196411 AU130874:BJ130875 AU65338:BJ65339 AU982838:BJ982839 AU917302:BJ917303 AU851766:BJ851767 AU786230:BJ786231 AU720694:BJ720695 AU655158:BJ655159 AU589622:BJ589623 AU524086:BJ524087 AU458550:BJ458551 AU393014:BJ393015 AU327478:BJ327479 AU261942:BJ261943 AU196406:BJ196407 AU130870:BJ130871 AU65334:BJ65335 AU982834:BJ982835 AU917298:BJ917299 AU851762:BJ851763 AU786226:BJ786227 AU720690:BJ720691 AU655154:BJ655155 AU589618:BJ589619 AU524082:BJ524083 AU458546:BJ458547 AU393010:BJ393011 AU327474:BJ327475 AU261938:BJ261939 AU65408:BJ65409 AU982908:BJ982909 AU917372:BJ917373 AU851836:BJ851837 AU786300:BJ786301 AU720764:BJ720765 AU655228:BJ655229 AU589692:BJ589693 AU524156:BJ524157 AU458620:BJ458621 AU393084:BJ393085 AU327548:BJ327549 AU262012:BJ262013 AU196476:BJ196477 AU130940:BJ130941 AU65404:BJ65405 AU982904:BJ982905 AU917368:BJ917369 AU851832:BJ851833 AU786296:BJ786297 AU720760:BJ720761 AU655224:BJ655225 AU589688:BJ589689 AU524152:BJ524153 AU458616:BJ458617 AU393080:BJ393081 AU327544:BJ327545 AU262008:BJ262009 AU196472:BJ196473 AU130936:BJ130937 AU65400:BJ65401 AU982900:BJ982901 AU917364:BJ917365 AU851828:BJ851829 AU786292:BJ786293 AU720756:BJ720757 AU655220:BJ655221 AU589684:BJ589685 AU524148:BJ524149 AU458612:BJ458613 AU393076:BJ393077 AU327540:BJ327541 AU262004:BJ262005 AU196468:BJ196469 AU130932:BJ130933 AU65396:BJ65397 AU982896:BJ982897 AU917360:BJ917361 AU851824:BJ851825 AU786288:BJ786289 AU720752:BJ720753 AU655216:BJ655217 AU589680:BJ589681 AU524144:BJ524145 AU458608:BJ458609 AU393072:BJ393073 AU327536:BJ327537 AU262000:BJ262001 AU196464:BJ196465 AU130928:BJ130929 AU65392:BJ65393 AU982892:BJ982893 AU917356:BJ917357 AU393146:BJ393147 AU327610:BJ327611 AU262074:BJ262075 AU196538:BJ196539 AU131002:BJ131003 AU65466:BJ65467 AU982966:BJ982967 AU917430:BJ917431 AU851894:BJ851895 AU786358:BJ786359 AU720822:BJ720823 AU655286:BJ655287 AU589750:BJ589751 AU524214:BJ524215 AU458678:BJ458679 AU393142:BJ393143 AU327606:BJ327607 AU262070:BJ262071 AU196534:BJ196535 AU130998:BJ130999 AU65462:BJ65463 AU982962:BJ982963 AU917426:BJ917427 AU851890:BJ851891 AU786354:BJ786355 AU720818:BJ720819 AU655282:BJ655283 AU589746:BJ589747 AU524210:BJ524211 AU458674:BJ458675 AU393138:BJ393139 AU327602:BJ327603 AU262066:BJ262067 AU196530:BJ196531 AU130994:BJ130995 AU65458:BJ65459 AU982958:BJ982959 AU917422:BJ917423 AU851886:BJ851887 AU786350:BJ786351 AU720814:BJ720815 AU655278:BJ655279 AU589742:BJ589743 AU524206:BJ524207 AU458670:BJ458671 AU393134:BJ393135 AU327598:BJ327599 AU262062:BJ262063 AU196526:BJ196527 AU130990:BJ130991 AU65454:BJ65455 AU982954:BJ982955 AU917418:BJ917419 AU851882:BJ851883 AU786346:BJ786347 AU720810:BJ720811 AU655274:BJ655275 AU589738:BJ589739 AU524202:BJ524203 AU458666:BJ458667 AU393130:BJ393131 AU327594:BJ327595 AU262058:BJ262059 AU196522:BJ196523 AU130986:BJ130987 AU65450:BJ65451 AU982950:BJ982951 AU917414:BJ917415 AU851878:BJ851879 AU786342:BJ786343 AU720806:BJ720807 AU655270:BJ655271 AU589734:BJ589735 AU524198:BJ524199 AU458662:BJ458663 AU393126:BJ393127 AU327590:BJ327591 AU262054:BJ262055 AU196518:BJ196519 AU130982:BJ130983 AU65446:BJ65447 AU982946:BJ982947 AU917410:BJ917411 AU851874:BJ851875 AU786338:BJ786339 AU720802:BJ720803 AU655266:BJ655267 AU589730:BJ589731 AU524194:BJ524195 AU458658:BJ458659 AU393122:BJ393123 AU327586:BJ327587 AU262050:BJ262051 AU196514:BJ196515 AU130978:BJ130979 AU65442:BJ65443 AU982942:BJ982943 AU917406:BJ917407 AU851870:BJ851871 AU786334:BJ786335 AU720798:BJ720799 AU655262:BJ655263 AU589726:BJ589727 AU524190:BJ524191 AU458654:BJ458655 AU393118:BJ393119 AU327582:BJ327583 AU262046:BJ262047 AU196510:BJ196511 AU130974:BJ130975 AU65438:BJ65439 AU982938:BJ982939 AU917402:BJ917403 AU851866:BJ851867 AU786330:BJ786331 AU720794:BJ720795 AU655258:BJ655259 AU589722:BJ589723 AU524186:BJ524187 AU458650:BJ458651 AU393114:BJ393115 AU327578:BJ327579 AU262042:BJ262043 AU196506:BJ196507 AU130970:BJ130971 AU65434:BJ65435 AU982934:BJ982935 AU917398:BJ917399 AU851862:BJ851863 AU786326:BJ786327 AU720790:BJ720791 AU655254:BJ655255 AU589718:BJ589719 AU524182:BJ524183 AU458646:BJ458647 AU393110:BJ393111 AU327574:BJ327575 AU262038:BJ262039 AU196502:BJ196503 AU130966:BJ130967 AU65430:BJ65431 AU982920:BJ982921 AU917384:BJ917385 AU851848:BJ851849 AU786312:BJ786313 AU720776:BJ720777 AU655240:BJ655241 AU589704:BJ589705 AU524168:BJ524169 AU458632:BJ458633 AU393096:BJ393097 AU327560:BJ327561 AU262024:BJ262025 AU196488:BJ196489 AU130952:BJ130953 AU65416:BJ65417 AU982916:BJ982917 AU917380:BJ917381 AU851844:BJ851845 AU786308:BJ786309 AU720772:BJ720773 AU655236:BJ655237 AU589700:BJ589701 AU524164:BJ524165 AU458628:BJ458629 AU393092:BJ393093 AU327556:BJ327557 AU262020:BJ262021 AU196484:BJ196485 AU130948:BJ130949 AU65412:BJ65413 AU982912:BJ982913 AU917376:BJ917377 AU851840:BJ851841 AU786304:BJ786305 AU720768:BJ720769 AU655232:BJ655233 AU589696:BJ589697 AU524160:BJ524161 AU458624:BJ458625 AU393088:BJ393089 AU327552:BJ327553 AU262016:BJ262017 AU196480:BJ196481 AU130944:BJ130945 AU851820:BJ851821 AU196402:BJ196403 AU130866:BJ130867 AU65330:BJ65331 AU982970:BJ982971 AU917434:BJ917435 AU851898:BJ851899 AU786362:BJ786363 AU720826:BJ720827 AU655290:BJ655291 AU589754:BJ589755 AU524218:BJ524219">
      <formula1>0</formula1>
      <formula2>0</formula2>
    </dataValidation>
    <dataValidation type="custom" operator="equal" allowBlank="1" showInputMessage="1" showErrorMessage="1" errorTitle="適格請求書登録番号" error="整数13桁で入力して下さい。" sqref="BG2:BQ2">
      <formula1>AND(INT(BG2)=BG2,LEN(BG2)=13)</formula1>
    </dataValidation>
    <dataValidation imeMode="off" operator="greaterThan" allowBlank="1" showInputMessage="1" showErrorMessage="1" sqref="P982930:V982930 P917394:V917394 P851858:V851858 P786322:V786322 P720786:V720786 P655250:V655250 P589714:V589714 P524178:V524178 P458642:V458642 P393106:V393106 P327570:V327570 P262034:V262034 P196498:V196498 P130962:V130962 P65426:V65426 P982880:V982880 P917344:V917344 P851808:V851808 P786272:V786272 P720736:V720736 P655200:V655200 P589664:V589664 P524128:V524128 P458592:V458592 P393056:V393056 P327520:V327520 P261984:V261984 P196448:V196448 P130912:V130912 P65376:V65376 P982830:V982830 P917294:V917294 P851758:V851758 P786222:V786222 P720686:V720686 P655150:V655150 P589614:V589614 P524078:V524078 P458542:V458542 P393006:V393006 P327470:V327470 P261934:V261934 P196398:V196398 P130862:V130862 P65326:V65326"/>
    <dataValidation type="date" imeMode="off" operator="greaterThan" allowBlank="1" showInputMessage="1" showErrorMessage="1" sqref="B5:H6 B65326:K65326 B130862:K130862 B196398:K196398 B261934:K261934 B327470:K327470 B393006:K393006 B458542:K458542 B524078:K524078 B589614:K589614 B655150:K655150 B720686:K720686 B786222:K786222 B851758:K851758 B917294:K917294 B982830:K982830 B65376:K65376 B130912:K130912 B196448:K196448 B261984:K261984 B327520:K327520 B393056:K393056 B458592:K458592 B524128:K524128 B589664:K589664 B655200:K655200 B720736:K720736 B786272:K786272 B851808:K851808 B917344:K917344 B982880:K982880 B65426:K65426 B130962:K130962 B196498:K196498 B262034:K262034 B327570:K327570 B393106:K393106 B458642:K458642 B524178:K524178 B589714:K589714 B655250:K655250 B720786:K720786 B786322:K786322 B851858:K851858 B917394:K917394 B982930:K982930">
      <formula1>41275</formula1>
    </dataValidation>
    <dataValidation type="textLength" allowBlank="1" showInputMessage="1" showErrorMessage="1" sqref="AT65362 AT130898 AT196434 AT261970 AT327506 AT393042 AT458578 AT524114 AT589650 AT655186 AT720722 AT786258 AT851794 AT917330 AT982866 AT65330 AT130866 AT196402 AT261938 AT327474 AT393010 AT458546 AT524082 AT589618 AT655154 AT720690 AT786226 AT851762 AT917298 AT982834 AT65358 AT130894 AT196430 AT261966 AT327502 AT393038 AT458574 AT524110 AT589646 AT655182 AT720718 AT786254 AT851790 AT917326 AT982862 AT65334 AT130870 AT196406 AT261942 AT327478 AT393014 AT458550 AT524086 AT589622 AT655158 AT720694 AT786230 AT851766 AT917302 AT982838 AT65338 AT130874 AT196410 AT261946 AT327482 AT393018 AT458554 AT524090 AT589626 AT655162 AT720698 AT786234 AT851770 AT917306 AT982842 AT65342 AT130878 AT196414 AT261950 AT327486 AT393022 AT458558 AT524094 AT589630 AT655166 AT720702 AT786238 AT851774 AT917310 AT982846 AT65346 AT130882 AT196418 AT261954 AT327490 AT393026 AT458562 AT524098 AT589634 AT655170 AT720706 AT786242 AT851778 AT917314 AT982850 AT65350 AT130886 AT196422 AT261958 AT327494 AT393030 AT458566 AT524102 AT589638 AT655174 AT720710 AT786246 AT851782 AT917318 AT982854 AT65354 AT130890 AT196426 AT261962 AT327498 AT393034 AT458570 AT524106 AT589642 AT655178 AT720714 AT786250 AT851786 AT917322 AT982858 AT65366 AT130902 AT196438 AT261974 AT327510 AT393046 AT458582 AT524118 AT589654 AT655190 AT720726 AT786262 AT851798 AT917334 AT982870 AT65412 AT130948 AT196484 AT262020 AT327556 AT393092 AT458628 AT524164 AT589700 AT655236 AT720772 AT786308 AT851844 AT917380 AT982916 AT65380 AT130916 AT196452 AT261988 AT327524 AT393060 AT458596 AT524132 AT589668 AT655204 AT720740 AT786276 AT851812 AT917348 AT982884 AT65408 AT130944 AT196480 AT262016 AT327552 AT393088 AT458624 AT524160 AT589696 AT655232 AT720768 AT786304 AT851840 AT917376 AT982912 AT65384 AT130920 AT196456 AT261992 AT327528 AT393064 AT458600 AT524136 AT589672 AT655208 AT720744 AT786280 AT851816 AT917352 AT982888 AT65388 AT130924 AT196460 AT261996 AT327532 AT393068 AT458604 AT524140 AT589676 AT655212 AT720748 AT786284 AT851820 AT917356 AT982892 AT65392 AT130928 AT196464 AT262000 AT327536 AT393072 AT458608 AT524144 AT589680 AT655216 AT720752 AT786288 AT851824 AT917360 AT982896 AT65396 AT130932 AT196468 AT262004 AT327540 AT393076 AT458612 AT524148 AT589684 AT655220 AT720756 AT786292 AT851828 AT917364 AT982900 AT65400 AT130936 AT196472 AT262008 AT327544 AT393080 AT458616 AT524152 AT589688 AT655224 AT720760 AT786296 AT851832 AT917368 AT982904 AT65404 AT130940 AT196476 AT262012 AT327548 AT393084 AT458620 AT524156 AT589692 AT655228 AT720764 AT786300 AT851836 AT917372 AT982908 AT65416 AT130952 AT196488 AT262024 AT327560 AT393096 AT458632 AT524168 AT589704 AT655240 AT720776 AT786312 AT851848 AT917384 AT982920 AT65462 AT130998 AT196534 AT262070 AT327606 AT393142 AT458678 AT524214 AT589750 AT655286 AT720822 AT786358 AT851894 AT917430 AT982966 AT65430 AT130966 AT196502 AT262038 AT327574 AT393110 AT458646 AT524182 AT589718 AT655254 AT720790 AT786326 AT851862 AT917398 AT982934 AT65458 AT130994 AT196530 AT262066 AT327602 AT393138 AT458674 AT524210 AT589746 AT655282 AT720818 AT786354 AT851890 AT917426 AT982962 AT65434 AT130970 AT196506 AT262042 AT327578 AT393114 AT458650 AT524186 AT589722 AT655258 AT720794 AT786330 AT851866 AT917402 AT982938 AT65438 AT130974 AT196510 AT262046 AT327582 AT393118 AT458654 AT524190 AT589726 AT655262 AT720798 AT786334 AT851870 AT917406 AT982942 AT65442 AT130978 AT196514 AT262050 AT327586 AT393122 AT458658 AT524194 AT589730 AT655266 AT720802 AT786338 AT851874 AT917410 AT982946 AT65446 AT130982 AT196518 AT262054 AT327590 AT393126 AT458662 AT524198 AT589734 AT655270 AT720806 AT786342 AT851878 AT917414 AT982950 AT65450 AT130986 AT196522 AT262058 AT327594 AT393130 AT458666 AT524202 AT589738 AT655274 AT720810 AT786346 AT851882 AT917418 AT982954 AT65454 AT130990 AT196526 AT262062 AT327598 AT393134 AT458670 AT524206 AT589742 AT655278 AT720814 AT786350 AT851886 AT917422 AT982958 AT65466 AT131002 AT196538 AT262074 AT327610 AT393146 AT458682 AT524218 AT589754 AT655290 AT720826 AT786362 AT851898 AT917434 AT982970">
      <formula1>0</formula1>
      <formula2>0</formula2>
    </dataValidation>
    <dataValidation type="decimal" imeMode="off" allowBlank="1" showInputMessage="1" showErrorMessage="1" sqref="AZ21:AZ36 AU458626:BJ458627 AU393090:BJ393091 AU327554:BJ327555 AU262018:BJ262019 AU196482:BJ196483 AU130946:BJ130947 AU65410:BJ65411 AU982918:BJ982919 AU917382:BJ917383 AU851846:BJ851847 AU786310:BJ786311 AU720774:BJ720775 AU655238:BJ655239 AU589702:BJ589703 AU524166:BJ524167 AU458630:BJ458631 AU393094:BJ393095 AU327558:BJ327559 AU262022:BJ262023 AU196486:BJ196487 AU130950:BJ130951 AU65414:BJ65415 AU982922:BJ982923 AU917386:BJ917387 AU851850:BJ851851 AU786314:BJ786315 AU720778:BJ720779 AU655242:BJ655243 AU589706:BJ589707 AU524170:BJ524171 AU458634:BJ458635 AU393098:BJ393099 AU327562:BJ327563 AU262026:BJ262027 AU196490:BJ196491 AU130954:BJ130955 AU65418:BJ65419 AU982836:BJ982837 AU917300:BJ917301 AU851764:BJ851765 AU786228:BJ786229 AU720692:BJ720693 AU655156:BJ655157 AU589620:BJ589621 AU524084:BJ524085 AU458548:BJ458549 AU393012:BJ393013 AU327476:BJ327477 AU261940:BJ261941 AU196404:BJ196405 AU130868:BJ130869 AU65332:BJ65333 AU982840:BJ982841 AU917304:BJ917305 AU851768:BJ851769 AU786232:BJ786233 AU720696:BJ720697 AU655160:BJ655161 AU589624:BJ589625 AU524088:BJ524089 AU458552:BJ458553 AU393016:BJ393017 AU327480:BJ327481 AU261944:BJ261945 AU196408:BJ196409 AU130872:BJ130873 AU65336:BJ65337 AU982844:BJ982845 AU917308:BJ917309 AU851772:BJ851773 AU786236:BJ786237 AU720700:BJ720701 AU655164:BJ655165 AU589628:BJ589629 AU524092:BJ524093 AU458556:BJ458557 AU393020:BJ393021 AU327484:BJ327485 AU261948:BJ261949 AU196412:BJ196413 AU130876:BJ130877 AU65340:BJ65341 AU982848:BJ982849 AU917312:BJ917313 AU851776:BJ851777 AU786240:BJ786241 AU720704:BJ720705 AU655168:BJ655169 AU589632:BJ589633 AU524096:BJ524097 AU458560:BJ458561 AU393024:BJ393025 AU327488:BJ327489 AU261952:BJ261953 AU196416:BJ196417 AU130880:BJ130881 AU65344:BJ65345 AU982852:BJ982853 AU917316:BJ917317 AU851780:BJ851781 AU786244:BJ786245 AU720708:BJ720709 AU655172:BJ655173 AU589636:BJ589637 AU524100:BJ524101 AU458564:BJ458565 AU393028:BJ393029 AU327492:BJ327493 AU261956:BJ261957 AU196420:BJ196421 AU130884:BJ130885 AU65348:BJ65349 AU982856:BJ982857 AU917320:BJ917321 AU851784:BJ851785 AU786248:BJ786249 AU720712:BJ720713 AU655176:BJ655177 AU589640:BJ589641 AU524104:BJ524105 AU458568:BJ458569 AU393032:BJ393033 AU327496:BJ327497 AU261960:BJ261961 AU982860:BJ982861 AU917324:BJ917325 AU851788:BJ851789 AU786252:BJ786253 AU720716:BJ720717 AU655180:BJ655181 AU589644:BJ589645 AU524108:BJ524109 AU458572:BJ458573 AU393036:BJ393037 AU327500:BJ327501 AU261964:BJ261965 AU196428:BJ196429 AU130892:BJ130893 AU65356:BJ65357 AU982864:BJ982865 AU917328:BJ917329 AU851792:BJ851793 AU786256:BJ786257 AU720720:BJ720721 AU655184:BJ655185 AU589648:BJ589649 AU524112:BJ524113 AU458576:BJ458577 AU393040:BJ393041 AU327504:BJ327505 AU261968:BJ261969 AU196432:BJ196433 AU130896:BJ130897 AU65360:BJ65361 AU982868:BJ982869 AU917332:BJ917333 AU851796:BJ851797 AU786260:BJ786261 AU720724:BJ720725 AU655188:BJ655189 AU589652:BJ589653 AU524116:BJ524117 AU458580:BJ458581 AU393044:BJ393045 AU327508:BJ327509 AU261972:BJ261973 AU196436:BJ196437 AU130900:BJ130901 AU65364:BJ65365 AU982872:BJ982873 AU917336:BJ917337 AU851800:BJ851801 AU786264:BJ786265 AU720728:BJ720729 AU655192:BJ655193 AU589656:BJ589657 AU524120:BJ524121 AU458584:BJ458585 AU393048:BJ393049 AU327512:BJ327513 AU261976:BJ261977 AU196440:BJ196441 AU130904:BJ130905 AU65368:BJ65369 AU917378:BJ917379 AU524162:BJ524163 AU851842:BJ851843 AU786306:BJ786307 AU720770:BJ720771 AU655234:BJ655235 AU589698:BJ589699 AU982936:BJ982937 AU917400:BJ917401 AU851864:BJ851865 AU786328:BJ786329 AU720792:BJ720793 AU655256:BJ655257 AU589720:BJ589721 AU524184:BJ524185 AU458648:BJ458649 AU393112:BJ393113 AU327576:BJ327577 AU262040:BJ262041 AU196504:BJ196505 AU130968:BJ130969 AU65432:BJ65433 AU982940:BJ982941 AU917404:BJ917405 AU851868:BJ851869 AU786332:BJ786333 AU720796:BJ720797 AU655260:BJ655261 AU589724:BJ589725 AU524188:BJ524189 AU458652:BJ458653 AU393116:BJ393117 AU327580:BJ327581 AU262044:BJ262045 AU196508:BJ196509 AU130972:BJ130973 AU65436:BJ65437 AU982944:BJ982945 AU917408:BJ917409 AU851872:BJ851873 AU786336:BJ786337 AU720800:BJ720801 AU655264:BJ655265 AU589728:BJ589729 AU524192:BJ524193 AU458656:BJ458657 AU393120:BJ393121 AU327584:BJ327585 AU262048:BJ262049 AU196512:BJ196513 AU130976:BJ130977 AU65440:BJ65441 AU982948:BJ982949 AU917412:BJ917413 AU851876:BJ851877 AU786340:BJ786341 AU720804:BJ720805 AU655268:BJ655269 AU589732:BJ589733 AU524196:BJ524197 AU458660:BJ458661 AU393124:BJ393125 AU327588:BJ327589 AU262052:BJ262053 AU196516:BJ196517 AU130980:BJ130981 AU65444:BJ65445 AU982952:BJ982953 AU917416:BJ917417 AU851880:BJ851881 AU786344:BJ786345 AU720808:BJ720809 AU655272:BJ655273 AU589736:BJ589737 AU524200:BJ524201 AU458664:BJ458665 AU393128:BJ393129 AU327592:BJ327593 AU262056:BJ262057 AU196520:BJ196521 AU130984:BJ130985 AU65448:BJ65449 AU982956:BJ982957 AU917420:BJ917421 AU851884:BJ851885 AU786348:BJ786349 AU720812:BJ720813 AU655276:BJ655277 AU589740:BJ589741 AU524204:BJ524205 AU458668:BJ458669 AU393132:BJ393133 AU327596:BJ327597 AU262060:BJ262061 AU196524:BJ196525 AU130988:BJ130989 AU65452:BJ65453 AU982960:BJ982961 AU917424:BJ917425 AU851888:BJ851889 AU786352:BJ786353 AU720816:BJ720817 AU655280:BJ655281 AU589744:BJ589745 AU524208:BJ524209 AU458672:BJ458673 AU393136:BJ393137 AU327600:BJ327601 AU262064:BJ262065 AU196528:BJ196529 AU130992:BJ130993 AU65456:BJ65457 AU982964:BJ982965 AU917428:BJ917429 AU851892:BJ851893 AU786356:BJ786357 AU720820:BJ720821 AU655284:BJ655285 AU589748:BJ589749 AU524212:BJ524213 AU458676:BJ458677 AU393140:BJ393141 AU327604:BJ327605 AU262068:BJ262069 AU196532:BJ196533 AU130996:BJ130997 AU65460:BJ65461 AU982968:BJ982969 AU917432:BJ917433 AU851896:BJ851897 AU786360:BJ786361 AU720824:BJ720825 AU655288:BJ655289 AU589752:BJ589753 AU524216:BJ524217 AU458680:BJ458681 AU393144:BJ393145 AU327608:BJ327609 AU262072:BJ262073 AU196536:BJ196537 AU131000:BJ131001 AU65464:BJ65465 AU982972:BJ982973 AU917436:BJ917437 AU851900:BJ851901 AU786364:BJ786365 AU720828:BJ720829 AU655292:BJ655293 AU589756:BJ589757 AU524220:BJ524221 AU458684:BJ458685 AU393148:BJ393149 AU327612:BJ327613 AU262076:BJ262077 AU196540:BJ196541 AU131004:BJ131005 AU65468:BJ65469 AU982886:BJ982887 AU917350:BJ917351 AU851814:BJ851815 AU786278:BJ786279 AU720742:BJ720743 AU655206:BJ655207 AU589670:BJ589671 AU524134:BJ524135 AU458598:BJ458599 AU393062:BJ393063 AU327526:BJ327527 AU261990:BJ261991 AU196454:BJ196455 AU130918:BJ130919 AU65382:BJ65383 AU982890:BJ982891 AU917354:BJ917355 AU851818:BJ851819 AU786282:BJ786283 AU720746:BJ720747 AU655210:BJ655211 AU589674:BJ589675 AU524138:BJ524139 AU458602:BJ458603 AU393066:BJ393067 AU327530:BJ327531 AU261994:BJ261995 AU196458:BJ196459 AU130922:BJ130923 AU65386:BJ65387 AU982894:BJ982895 AU917358:BJ917359 AU851822:BJ851823 AU786286:BJ786287 AU720750:BJ720751 AU655214:BJ655215 AU589678:BJ589679 AU524142:BJ524143 AU458606:BJ458607 AU393070:BJ393071 AU327534:BJ327535 AU261998:BJ261999 AU196462:BJ196463 AU130926:BJ130927 AU65390:BJ65391 AU982898:BJ982899 AU917362:BJ917363 AU851826:BJ851827 AU786290:BJ786291 AU720754:BJ720755 AU655218:BJ655219 AU589682:BJ589683 AU524146:BJ524147 AU458610:BJ458611 AU393074:BJ393075 AU327538:BJ327539 AU262002:BJ262003 AU196466:BJ196467 AU130930:BJ130931 AU65394:BJ65395 AU982902:BJ982903 AU917366:BJ917367 AU851830:BJ851831 AU786294:BJ786295 AU720758:BJ720759 AU655222:BJ655223 AU589686:BJ589687 AU524150:BJ524151 AU458614:BJ458615 AU393078:BJ393079 AU327542:BJ327543 AU262006:BJ262007 AU196470:BJ196471 AU130934:BJ130935 AU65398:BJ65399 AU982906:BJ982907 AU917370:BJ917371 AU851834:BJ851835 AU786298:BJ786299 AU720762:BJ720763 AU655226:BJ655227 AU589690:BJ589691 AU524154:BJ524155 AU458618:BJ458619 AU393082:BJ393083 AU327546:BJ327547 AU262010:BJ262011 AU196474:BJ196475 AU130938:BJ130939 AU65402:BJ65403 AU982910:BJ982911 AU917374:BJ917375 AU851838:BJ851839 AU786302:BJ786303 AU720766:BJ720767 AU655230:BJ655231 AU589694:BJ589695 AU524158:BJ524159 AU458622:BJ458623 AU393086:BJ393087 AU327550:BJ327551 AU262014:BJ262015 AU196478:BJ196479 AU130942:BJ130943 AU65406:BJ65407 AU982914:BJ982915 AU196424:BJ196425 AU130888:BJ130889 AU65352:BJ65353 BR39:BW68 BR21:BW36 BE39:BJ68 BE21:BJ36 BB21:BC36 AU21:AU36 BB39:BC68 AU39:AU68 AZ39:AZ68">
      <formula1>-999999999999999</formula1>
      <formula2>999999999999999</formula2>
    </dataValidation>
    <dataValidation type="decimal" imeMode="off" allowBlank="1" showInputMessage="1" showErrorMessage="1" sqref="AK65331 AK130867 AK196403 AK261939 AK327475 AK393011 AK458547 AK524083 AK589619 AK655155 AK720691 AK786227 AK851763 AK917299 AK982835 AK917435 AK65335 AK130871 AK196407 AK261943 AK327479 AK393015 AK458551 AK524087 AK589623 AK655159 AK720695 AK786231 AK851767 AK917303 AK982839 AK65339 AK130875 AK196411 AK261947 AK327483 AK393019 AK458555 AK524091 AK589627 AK655163 AK720699 AK786235 AK851771 AK917307 AK982843 AK65343 AK130879 AK196415 AK261951 AK327487 AK393023 AK458559 AK524095 AK589631 AK655167 AK720703 AK786239 AK851775 AK917311 AK982847 AK65347 AK130883 AK196419 AK261955 AK327491 AK393027 AK458563 AK524099 AK589635 AK655171 AK720707 AK786243 AK851779 AK917315 AK982851 AK65351 AK130887 AK196423 AK261959 AK327495 AK393031 AK458567 AK524103 AK589639 AK655175 AK720711 AK786247 AK851783 AK917319 AK982855 AK65355 AK130891 AK196427 AK261963 AK327499 AK393035 AK458571 AK524107 AK589643 AK655179 AK720715 AK786251 AK851787 AK917323 AK982859 AK65359 AK130895 AK196431 AK261967 AK327503 AK393039 AK458575 AK524111 AK589647 AK655183 AK720719 AK786255 AK851791 AK917327 AK982863 AK65363 AK130899 AK196435 AK261971 AK327507 AK393043 AK458579 AK524115 AK589651 AK655187 AK720723 AK786259 AK851795 AK917331 AK982867 AK982971 AK65367 AK130903 AK196439 AK261975 AK327511 AK393047 AK458583 AK524119 AK589655 AK655191 AK720727 AK786263 AK851799 AK917335 AK982871 AK65381 AK130917 AK196453 AK261989 AK327525 AK393061 AK458597 AK524133 AK589669 AK655205 AK720741 AK786277 AK851813 AK917349 AK982885 AK65385 AK130921 AK196457 AK261993 AK327529 AK393065 AK458601 AK524137 AK589673 AK655209 AK720745 AK786281 AK851817 AK917353 AK982889 AK65389 AK130925 AK196461 AK261997 AK327533 AK393069 AK458605 AK524141 AK589677 AK655213 AK720749 AK786285 AK851821 AK917357 AK982893 AK65393 AK130929 AK196465 AK262001 AK327537 AK393073 AK458609 AK524145 AK589681 AK655217 AK720753 AK786289 AK851825 AK917361 AK982897 AK65397 AK130933 AK196469 AK262005 AK327541 AK393077 AK458613 AK524149 AK589685 AK655221 AK720757 AK786293 AK851829 AK917365 AK982901 AK65401 AK130937 AK196473 AK262009 AK327545 AK393081 AK458617 AK524153 AK589689 AK655225 AK720761 AK786297 AK851833 AK917369 AK982905 AK65405 AK130941 AK196477 AK262013 AK327549 AK393085 AK458621 AK524157 AK589693 AK655229 AK720765 AK786301 AK851837 AK917373 AK982909 AK65409 AK130945 AK196481 AK262017 AK327553 AK393089 AK458625 AK524161 AK589697 AK655233 AK720769 AK786305 AK851841 AK917377 AK982913 AK65413 AK130949 AK196485 AK262021 AK327557 AK393093 AK458629 AK524165 AK589701 AK655237 AK720773 AK786309 AK851845 AK917381 AK982917 AK65417 AK130953 AK196489 AK262025 AK327561 AK393097 AK458633 AK524169 AK589705 AK655241 AK720777 AK786313 AK851849 AK917385 AK982921 AK65431 AK130967 AK196503 AK262039 AK327575 AK393111 AK458647 AK524183 AK589719 AK655255 AK720791 AK786327 AK851863 AK917399 AK982935 AK65435 AK130971 AK196507 AK262043 AK327579 AK393115 AK458651 AK524187 AK589723 AK655259 AK720795 AK786331 AK851867 AK917403 AK982939 AK65439 AK130975 AK196511 AK262047 AK327583 AK393119 AK458655 AK524191 AK589727 AK655263 AK720799 AK786335 AK851871 AK917407 AK982943 AK65443 AK130979 AK196515 AK262051 AK327587 AK393123 AK458659 AK524195 AK589731 AK655267 AK720803 AK786339 AK851875 AK917411 AK982947 AK65447 AK130983 AK196519 AK262055 AK327591 AK393127 AK458663 AK524199 AK589735 AK655271 AK720807 AK786343 AK851879 AK917415 AK982951 AK65451 AK130987 AK196523 AK262059 AK327595 AK393131 AK458667 AK524203 AK589739 AK655275 AK720811 AK786347 AK851883 AK917419 AK982955 AK65455 AK130991 AK196527 AK262063 AK327599 AK393135 AK458671 AK524207 AK589743 AK655279 AK720815 AK786351 AK851887 AK917423 AK982959 AK65459 AK130995 AK196531 AK262067 AK327603 AK393139 AK458675 AK524211 AK589747 AK655283 AK720819 AK786355 AK851891 AK917427 AK982963 AK65463 AK130999 AK196535 AK262071 AK327607 AK393143 AK458679 AK524215 AK589751 AK655287 AK720823 AK786359 AK851895 AK917431 AK982967 AK65467 AK131003 AK196539 AK262075 AK327611 AK393147 AK458683 AK524219 AK589755 AK655291 AK720827 AK786363 AK851899">
      <formula1>-99999999999</formula1>
      <formula2>99999999999</formula2>
    </dataValidation>
    <dataValidation type="whole" imeMode="off" operator="greaterThan" allowBlank="1" showInputMessage="1" showErrorMessage="1" sqref="AN982932:AT982932 I65328 I130864 I196400 I261936 I327472 I393008 I458544 I524080 I589616 I655152 I720688 I786224 I851760 I917296 I982832 AH65328 AH130864 AH196400 AH261936 AH327472 AH393008 AH458544 AH524080 AH589616 AH655152 AH720688 AH786224 AH851760 AH917296 AH982832 I65378 I130914 I196450 I261986 I327522 I393058 I458594 I524130 I589666 I655202 I720738 I786274 I851810 I917346 I982882 I65428 I130964 I196500 I262036 I327572 I393108 I458644 I524180 I589716 I655252 I720788 I786324 I851860 I917396 I982932 AN65328:AT65328 AN130864:AT130864 AN196400:AT196400 AN261936:AT261936 AN327472:AT327472 AN393008:AT393008 AN458544:AT458544 AN524080:AT524080 AN589616:AT589616 AN655152:AT655152 AN720688:AT720688 AN786224:AT786224 AN851760:AT851760 AN917296:AT917296 AN982832:AT982832 AN65378:AT65378 AN130914:AT130914 AN196450:AT196450 AN261986:AT261986 AN327522:AT327522 AN393058:AT393058 AN458594:AT458594 AN524130:AT524130 AN589666:AT589666 AN655202:AT655202 AN720738:AT720738 AN786274:AT786274 AN851810:AT851810 AN917346:AT917346 AN982882:AT982882 AN65428:AT65428 AN130964:AT130964 AN196500:AT196500 AN262036:AT262036 AN327572:AT327572 AN393108:AT393108 AN458644:AT458644 AN524180:AT524180 AN589716:AT589716 AN655252:AT655252 AN720788:AT720788 AN786324:AT786324 AN851860:AT851860 AN917396:AT917396 AN18:AT19 AH18:AH19 AP17 I10">
      <formula1>0</formula1>
    </dataValidation>
    <dataValidation imeMode="on" allowBlank="1" showInputMessage="1" showErrorMessage="1" sqref="AU65325 AU130861 AU196397 AU261933 AU327469 AU393005 AU458541 AU524077 AU589613 AU655149 AU720685 AU786221 AU851757 AU917293 AU982829 AT65331:AT65333 AT130867:AT130869 AT196403:AT196405 AT261939:AT261941 AT327475:AT327477 AT393011:AT393013 AT458547:AT458549 AT524083:AT524085 AT589619:AT589621 AT655155:AT655157 AT720691:AT720693 AT786227:AT786229 AT851763:AT851765 AT917299:AT917301 AT982835:AT982837 AT65335:AT65337 AT130871:AT130873 AT196407:AT196409 AT261943:AT261945 AT327479:AT327481 AT393015:AT393017 AT458551:AT458553 AT524087:AT524089 AT589623:AT589625 AT655159:AT655161 AT720695:AT720697 AT786231:AT786233 AT851767:AT851769 AT917303:AT917305 AT982839:AT982841 AT65339:AT65341 AT130875:AT130877 AT196411:AT196413 AT261947:AT261949 AT327483:AT327485 AT393019:AT393021 AT458555:AT458557 AT524091:AT524093 AT589627:AT589629 AT655163:AT655165 AT720699:AT720701 AT786235:AT786237 AT851771:AT851773 AT917307:AT917309 AT982843:AT982845 AT65343:AT65345 AT130879:AT130881 AT196415:AT196417 AT261951:AT261953 AT327487:AT327489 AT393023:AT393025 AT458559:AT458561 AT524095:AT524097 AT589631:AT589633 AT655167:AT655169 AT720703:AT720705 AT786239:AT786241 AT851775:AT851777 AT917311:AT917313 AT982847:AT982849 AT65347:AT65349 AT130883:AT130885 AT196419:AT196421 AT261955:AT261957 AT327491:AT327493 AT393027:AT393029 AT458563:AT458565 AT524099:AT524101 AT589635:AT589637 AT655171:AT655173 AT720707:AT720709 AT786243:AT786245 AT851779:AT851781 AT917315:AT917317 AT982851:AT982853 AT65351:AT65353 AT130887:AT130889 AT196423:AT196425 AT261959:AT261961 AT327495:AT327497 AT393031:AT393033 AT458567:AT458569 AT524103:AT524105 AT589639:AT589641 AT655175:AT655177 AT720711:AT720713 AT786247:AT786249 AT851783:AT851785 AT917319:AT917321 AT982855:AT982857 AT65355:AT65357 AT130891:AT130893 AT196427:AT196429 AT261963:AT261965 AT327499:AT327501 AT393035:AT393037 AT458571:AT458573 AT524107:AT524109 AT589643:AT589645 AT655179:AT655181 AT720715:AT720717 AT786251:AT786253 AT851787:AT851789 AT917323:AT917325 AT982859:AT982861 AT65359:AT65361 AT130895:AT130897 AT196431:AT196433 AT261967:AT261969 AT327503:AT327505 AT393039:AT393041 AT458575:AT458577 AT524111:AT524113 AT589647:AT589649 AT655183:AT655185 AT720719:AT720721 AT786255:AT786257 AT851791:AT851793 AT917327:AT917329 AT982863:AT982865 AT65363:AT65365 AT130899:AT130901 AT196435:AT196437 AT261971:AT261973 AT327507:AT327509 AT393043:AT393045 AT458579:AT458581 AT524115:AT524117 AT589651:AT589653 AT655187:AT655189 AT720723:AT720725 AT786259:AT786261 AT851795:AT851797 AT917331:AT917333 AT982867:AT982869 AT65367:AT65369 AT130903:AT130905 AT196439:AT196441 AT261975:AT261977 AT327511:AT327513 AT393047:AT393049 AT458583:AT458585 AT524119:AT524121 AT589655:AT589657 AT655191:AT655193 AT720727:AT720729 AT786263:AT786265 AT851799:AT851801 AT917335:AT917337 AT982871:AT982873 AU65375 AU130911 AU196447 AU261983 AU327519 AU393055 AU458591 AU524127 AU589663 AU655199 AU720735 AU786271 AU851807 AU917343 AU982879 AT65381:AT65383 AT130917:AT130919 AT196453:AT196455 AT261989:AT261991 AT327525:AT327527 AT393061:AT393063 AT458597:AT458599 AT524133:AT524135 AT589669:AT589671 AT655205:AT655207 AT720741:AT720743 AT786277:AT786279 AT851813:AT851815 AT917349:AT917351 AT982885:AT982887 AT65385:AT65387 AT130921:AT130923 AT196457:AT196459 AT261993:AT261995 AT327529:AT327531 AT393065:AT393067 AT458601:AT458603 AT524137:AT524139 AT589673:AT589675 AT655209:AT655211 AT720745:AT720747 AT786281:AT786283 AT851817:AT851819 AT917353:AT917355 AT982889:AT982891 AT65389:AT65391 AT130925:AT130927 AT196461:AT196463 AT261997:AT261999 AT327533:AT327535 AT393069:AT393071 AT458605:AT458607 AT524141:AT524143 AT589677:AT589679 AT655213:AT655215 AT720749:AT720751 AT786285:AT786287 AT851821:AT851823 AT917357:AT917359 AT982893:AT982895 AT65393:AT65395 AT130929:AT130931 AT196465:AT196467 AT262001:AT262003 AT327537:AT327539 AT393073:AT393075 AT458609:AT458611 AT524145:AT524147 AT589681:AT589683 AT655217:AT655219 AT720753:AT720755 AT786289:AT786291 AT851825:AT851827 AT917361:AT917363 AT982897:AT982899 AT65397:AT65399 AT130933:AT130935 AT196469:AT196471 AT262005:AT262007 AT327541:AT327543 AT393077:AT393079 AT458613:AT458615 AT524149:AT524151 AT589685:AT589687 AT655221:AT655223 AT720757:AT720759 AT786293:AT786295 AT851829:AT851831 AT917365:AT917367 AT982901:AT982903 AT65401:AT65403 AT130937:AT130939 AT196473:AT196475 AT262009:AT262011 AT327545:AT327547 AT393081:AT393083 AT458617:AT458619 AT524153:AT524155 AT589689:AT589691 AT655225:AT655227 AT720761:AT720763 AT786297:AT786299 AT851833:AT851835 AT917369:AT917371 AT982905:AT982907 AT65405:AT65407 AT130941:AT130943 AT196477:AT196479 AT262013:AT262015 AT327549:AT327551 AT393085:AT393087 AT458621:AT458623 AT524157:AT524159 AT589693:AT589695 AT655229:AT655231 AT720765:AT720767 AT786301:AT786303 AT851837:AT851839 AT917373:AT917375 AT982909:AT982911 AT65409:AT65411 AT130945:AT130947 AT196481:AT196483 AT262017:AT262019 AT327553:AT327555 AT393089:AT393091 AT458625:AT458627 AT524161:AT524163 AT589697:AT589699 AT655233:AT655235 AT720769:AT720771 AT786305:AT786307 AT851841:AT851843 AT917377:AT917379 AT982913:AT982915 AT65413:AT65415 AT130949:AT130951 AT196485:AT196487 AT262021:AT262023 AT327557:AT327559 AT393093:AT393095 AT458629:AT458631 AT524165:AT524167 AT589701:AT589703 AT655237:AT655239 AT720773:AT720775 AT786309:AT786311 AT851845:AT851847 AT917381:AT917383 AT982917:AT982919 AT65417:AT65419 AT130953:AT130955 AT196489:AT196491 AT262025:AT262027 AT327561:AT327563 AT393097:AT393099 AT458633:AT458635 AT524169:AT524171 AT589705:AT589707 AT655241:AT655243 AT720777:AT720779 AT786313:AT786315 AT851849:AT851851 AT917385:AT917387 AT982921:AT982923 AT65467:AT65469 AT131003:AT131005 AT196539:AT196541 AT262075:AT262077 AT327611:AT327613 AT393147:AT393149 AT458683:AT458685 AT524219:AT524221 AT589755:AT589757 AT655291:AT655293 AT720827:AT720829 AT786363:AT786365 AT851899:AT851901 AT917435:AT917437 AT982971:AT982973 AT65431:AT65433 AT130967:AT130969 AT196503:AT196505 AT262039:AT262041 AT327575:AT327577 AT393111:AT393113 AT458647:AT458649 AT524183:AT524185 AT589719:AT589721 AT655255:AT655257 AT720791:AT720793 AT786327:AT786329 AT851863:AT851865 AT917399:AT917401 AT982935:AT982937 AT65435:AT65437 AT130971:AT130973 AT196507:AT196509 AT262043:AT262045 AT327579:AT327581 AT393115:AT393117 AT458651:AT458653 AT524187:AT524189 AT589723:AT589725 AT655259:AT655261 AT720795:AT720797 AT786331:AT786333 AT851867:AT851869 AT917403:AT917405 AT982939:AT982941 AT65439:AT65441 AT130975:AT130977 AT196511:AT196513 AT262047:AT262049 AT327583:AT327585 AT393119:AT393121 AT458655:AT458657 AT524191:AT524193 AT589727:AT589729 AT655263:AT655265 AT720799:AT720801 AT786335:AT786337 AT851871:AT851873 AT917407:AT917409 AT982943:AT982945 AT65443:AT65445 AT130979:AT130981 AT196515:AT196517 AT262051:AT262053 AT327587:AT327589 AT393123:AT393125 AT458659:AT458661 AT524195:AT524197 AT589731:AT589733 AT655267:AT655269 AT720803:AT720805 AT786339:AT786341 AT851875:AT851877 AT917411:AT917413 AT982947:AT982949 AT65447:AT65449 AT130983:AT130985 AT196519:AT196521 AT262055:AT262057 AT327591:AT327593 AT393127:AT393129 AT458663:AT458665 AT524199:AT524201 AT589735:AT589737 AT655271:AT655273 AT720807:AT720809 AT786343:AT786345 AT851879:AT851881 AT917415:AT917417 AT982951:AT982953 AT65451:AT65453 AT130987:AT130989 AT196523:AT196525 AT262059:AT262061 AT327595:AT327597 AT393131:AT393133 AT458667:AT458669 AT524203:AT524205 AT589739:AT589741 AT655275:AT655277 AT720811:AT720813 AT786347:AT786349 AT851883:AT851885 AT917419:AT917421 AT982955:AT982957 AT65455:AT65457 AT130991:AT130993 AT196527:AT196529 AT262063:AT262065 AT327599:AT327601 AT393135:AT393137 AT458671:AT458673 AT524207:AT524209 AT589743:AT589745 AT655279:AT655281 AT720815:AT720817 AT786351:AT786353 AT851887:AT851889 AT917423:AT917425 AT982959:AT982961 AT65459:AT65461 AT130995:AT130997 AT196531:AT196533 AT262067:AT262069 AT327603:AT327605 AT393139:AT393141 AT458675:AT458677 AT524211:AT524213 AT589747:AT589749 AT655283:AT655285 AT720819:AT720821 AT786355:AT786357 AT851891:AT851893 AT917427:AT917429 AT982963:AT982965 AT65463:AT65465 AT130999:AT131001 AT196535:AT196537 AT262071:AT262073 AT327607:AT327609 AT393143:AT393145 AT458679:AT458681 AT524215:AT524217 AT589751:AT589753 AT655287:AT655289 AT720823:AT720825 AT786359:AT786361 AT851895:AT851897 AT917431:AT917433 AT982967:AT982969 AU65425 AU130961 AU196497 AU262033 AU327569 AU393105 AU458641 AU524177 AU589713 AU655249 AU720785 AU786321 AU851857 AU917393 AU982929 X327522:AG327522 X393058:AG393058 X458594:AG458594 X524130:AG524130 X589666:AG589666 X655202:AG655202 X720738:AG720738 X786274:AG786274 X851810:AG851810 X917346:AG917346 X982882:AG982882 X65428:AG65428 X130964:AG130964 X196500:AG196500 X262036:AG262036 X327572:AG327572 X393108:AG393108 X458644:AG458644 X524180:AG524180 X589716:AG589716 X655252:AG655252 X720788:AG720788 X786324:AG786324 X851860:AG851860 X917396:AG917396 X982932:AG982932 X65328:AG65328 X130864:AG130864 X196400:AG196400 X261936:AG261936 X327472:AG327472 X393008:AG393008 X458544:AG458544 X524080:AG524080 X589616:AG589616 X655152:AG655152 X720688:AG720688 X786224:AG786224 X851760:AG851760 X917296:AG917296 X982832:AG982832 X65378:AG65378 X130914:AG130914 X196450:AG196450 X261986:AG261986"/>
    <dataValidation allowBlank="1" showInputMessage="1" showErrorMessage="1" prompt="会社名は正しく省略せずにに入力して下さい。" sqref="AZ7:BT9"/>
    <dataValidation type="whole" imeMode="fullAlpha" allowBlank="1" showInputMessage="1" showErrorMessage="1" sqref="BE4:BW4">
      <formula1>0</formula1>
      <formula2>9999999</formula2>
    </dataValidation>
    <dataValidation imeMode="hiragana" allowBlank="1" showInputMessage="1" showErrorMessage="1" sqref="X20:AJ36"/>
    <dataValidation type="textLength" allowBlank="1" showInputMessage="1" showErrorMessage="1" sqref="AQ7:AV7">
      <formula1>3</formula1>
      <formula2>8</formula2>
    </dataValidation>
  </dataValidations>
  <printOptions horizontalCentered="1" verticalCentered="1"/>
  <pageMargins left="0.31496062992125984" right="0.31496062992125984" top="0.35433070866141736" bottom="0.15748031496062992" header="0.31496062992125984" footer="0.31496062992125984"/>
  <pageSetup paperSize="9" orientation="landscape" r:id="rId1"/>
  <rowBreaks count="1" manualBreakCount="1">
    <brk id="36" max="16383" man="1"/>
  </rowBreaks>
  <ignoredErrors>
    <ignoredError sqref="AK35:AQ35 AK21:AQ21 AK22:AQ22 AK23:AQ23 AK24:AQ24 AK25:AQ25 AK26:AQ26 AK27:AQ27 AK28:AQ28 AK29:AQ29 AK30:AQ30 AK31:AQ31 AK32:AQ32 AK33:AQ33 AK34:AQ34 AU21:BP21 AU22:BP22 AU35:BP35 AU23:BP23 AU24:BP24 AU25:BP25 AU26:BP26 AU27:BP27 AU28:BP28 AU29:BP29 AU30:BP30 AU31:BP31 AU32:BP32 AU33:BP33 AU34:BP34"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入力例</vt:lpstr>
      <vt:lpstr>納品書（控）</vt:lpstr>
      <vt:lpstr>納品書（提出用）</vt:lpstr>
      <vt:lpstr>入力例!Print_Area</vt:lpstr>
      <vt:lpstr>'納品書（控）'!Print_Area</vt:lpstr>
      <vt:lpstr>'納品書（提出用）'!Print_Area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panekyo</dc:creator>
  <cp:lastModifiedBy>panekyo</cp:lastModifiedBy>
  <cp:lastPrinted>2023-09-06T04:54:56Z</cp:lastPrinted>
  <dcterms:created xsi:type="dcterms:W3CDTF">2023-08-07T00:17:00Z</dcterms:created>
  <dcterms:modified xsi:type="dcterms:W3CDTF">2023-10-24T08:05:04Z</dcterms:modified>
</cp:coreProperties>
</file>