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02 インボイス制度\11．請求書（仕入先向）\１．施工請求書\"/>
    </mc:Choice>
  </mc:AlternateContent>
  <xr:revisionPtr revIDLastSave="0" documentId="13_ncr:1_{1A1B101D-958E-4D8F-91DB-1BC3D045FA9D}" xr6:coauthVersionLast="47" xr6:coauthVersionMax="47" xr10:uidLastSave="{00000000-0000-0000-0000-000000000000}"/>
  <workbookProtection workbookAlgorithmName="SHA-512" workbookHashValue="WutUBKJcxzbdyOPkPqfptap3c0imrhtzo9u6DJ44OGp/DST/KagIz6Z+4DgkEg5xFD87qiU0oHHZyDbfcsXBKA==" workbookSaltValue="dIXakgFlIq3zd8O0SabLPQ==" workbookSpinCount="100000" lockStructure="1"/>
  <bookViews>
    <workbookView xWindow="23880" yWindow="-120" windowWidth="24240" windowHeight="13140" activeTab="2" xr2:uid="{133C01A2-1D55-4762-8066-7DCAC076A089}"/>
  </bookViews>
  <sheets>
    <sheet name="入力例" sheetId="4" r:id="rId1"/>
    <sheet name="入力シート兼発行者控" sheetId="1" r:id="rId2"/>
    <sheet name="施工請求書（提出用）" sheetId="3" r:id="rId3"/>
    <sheet name="Sheet1" sheetId="2" state="hidden" r:id="rId4"/>
  </sheets>
  <definedNames>
    <definedName name="_xlnm.Print_Area" localSheetId="2">'施工請求書（提出用）'!$A$1:$AF$66</definedName>
    <definedName name="_xlnm.Print_Area" localSheetId="1">入力シート兼発行者控!$A$1:$AF$58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6" i="3" l="1"/>
  <c r="Q2" i="3"/>
  <c r="I8" i="3" l="1"/>
  <c r="G8" i="3"/>
  <c r="J25" i="4"/>
  <c r="AI24" i="4"/>
  <c r="AJ24" i="4" s="1"/>
  <c r="AL23" i="4"/>
  <c r="AK23" i="4"/>
  <c r="AJ23" i="4"/>
  <c r="P23" i="4"/>
  <c r="AL22" i="4"/>
  <c r="AK22" i="4"/>
  <c r="AJ22" i="4"/>
  <c r="P22" i="4"/>
  <c r="AL21" i="4"/>
  <c r="P21" i="4" s="1"/>
  <c r="AK21" i="4"/>
  <c r="AJ21" i="4"/>
  <c r="AL20" i="4"/>
  <c r="P20" i="4" s="1"/>
  <c r="AK20" i="4"/>
  <c r="AJ20" i="4"/>
  <c r="AL19" i="4"/>
  <c r="P19" i="4" s="1"/>
  <c r="AK19" i="4"/>
  <c r="AJ19" i="4"/>
  <c r="H15" i="4"/>
  <c r="Q8" i="4"/>
  <c r="AI2" i="4"/>
  <c r="AB2" i="4" s="1"/>
  <c r="Q11" i="3"/>
  <c r="AJ18" i="4" l="1"/>
  <c r="J26" i="4"/>
  <c r="AK24" i="4"/>
  <c r="M25" i="4"/>
  <c r="Q25" i="4" s="1"/>
  <c r="M28" i="4"/>
  <c r="J27" i="4" l="1"/>
  <c r="M26" i="4" s="1"/>
  <c r="Q26" i="4" s="1"/>
  <c r="N5" i="4"/>
  <c r="M27" i="4" l="1"/>
  <c r="Q27" i="4" s="1"/>
  <c r="Q28" i="4" s="1"/>
  <c r="T5" i="4" s="1"/>
  <c r="Z5" i="4" s="1"/>
  <c r="U53" i="3" l="1"/>
  <c r="B8" i="3" l="1"/>
  <c r="AL23" i="1"/>
  <c r="P23" i="1" s="1"/>
  <c r="P57" i="3" s="1"/>
  <c r="AL22" i="1"/>
  <c r="P22" i="1" s="1"/>
  <c r="P56" i="3" s="1"/>
  <c r="AL21" i="1"/>
  <c r="P21" i="1" s="1"/>
  <c r="P55" i="3" s="1"/>
  <c r="AL20" i="1"/>
  <c r="P20" i="1" s="1"/>
  <c r="P20" i="3" s="1"/>
  <c r="AL19" i="1"/>
  <c r="P19" i="1" s="1"/>
  <c r="P53" i="3" s="1"/>
  <c r="N20" i="3"/>
  <c r="P21" i="3" l="1"/>
  <c r="P23" i="3"/>
  <c r="P22" i="3"/>
  <c r="P54" i="3"/>
  <c r="P19" i="3"/>
  <c r="AJ20" i="1"/>
  <c r="AJ21" i="1"/>
  <c r="AJ22" i="1"/>
  <c r="AJ23" i="1"/>
  <c r="AJ19" i="1"/>
  <c r="AJ18" i="1" l="1"/>
  <c r="K19" i="3" l="1"/>
  <c r="B19" i="3"/>
  <c r="B20" i="3"/>
  <c r="B21" i="3"/>
  <c r="B22" i="3"/>
  <c r="B23" i="3"/>
  <c r="C19" i="3"/>
  <c r="C20" i="3"/>
  <c r="C21" i="3"/>
  <c r="C22" i="3"/>
  <c r="C23" i="3"/>
  <c r="H19" i="3"/>
  <c r="H20" i="3"/>
  <c r="H21" i="3"/>
  <c r="H22" i="3"/>
  <c r="H23" i="3"/>
  <c r="B15" i="3"/>
  <c r="E15" i="3"/>
  <c r="B62" i="3"/>
  <c r="B61" i="3"/>
  <c r="B60" i="3"/>
  <c r="B59" i="3"/>
  <c r="B25" i="3"/>
  <c r="Q45" i="3"/>
  <c r="AK19" i="1"/>
  <c r="AK20" i="1"/>
  <c r="AK21" i="1"/>
  <c r="AK23" i="1"/>
  <c r="AK22" i="1"/>
  <c r="AK24" i="1" l="1"/>
  <c r="Q10" i="3"/>
  <c r="N23" i="3" l="1"/>
  <c r="U52" i="3"/>
  <c r="U18" i="3"/>
  <c r="K21" i="3"/>
  <c r="K22" i="3"/>
  <c r="K23" i="3"/>
  <c r="N57" i="3"/>
  <c r="K57" i="3"/>
  <c r="J57" i="3"/>
  <c r="H57" i="3"/>
  <c r="C57" i="3"/>
  <c r="B57" i="3"/>
  <c r="N56" i="3"/>
  <c r="K56" i="3"/>
  <c r="J56" i="3"/>
  <c r="H56" i="3"/>
  <c r="C56" i="3"/>
  <c r="B56" i="3"/>
  <c r="N55" i="3"/>
  <c r="K55" i="3"/>
  <c r="J55" i="3"/>
  <c r="H55" i="3"/>
  <c r="C55" i="3"/>
  <c r="B55" i="3"/>
  <c r="N54" i="3"/>
  <c r="K54" i="3"/>
  <c r="J54" i="3"/>
  <c r="H54" i="3"/>
  <c r="C54" i="3"/>
  <c r="B54" i="3"/>
  <c r="N53" i="3"/>
  <c r="K53" i="3"/>
  <c r="J53" i="3"/>
  <c r="H53" i="3"/>
  <c r="C53" i="3"/>
  <c r="B53" i="3"/>
  <c r="J62" i="3"/>
  <c r="W58" i="3"/>
  <c r="W57" i="3"/>
  <c r="AB55" i="3"/>
  <c r="U55" i="3"/>
  <c r="Q46" i="3"/>
  <c r="Q44" i="3"/>
  <c r="Z43" i="3"/>
  <c r="Q43" i="3"/>
  <c r="E49" i="3"/>
  <c r="B49" i="3"/>
  <c r="B46" i="3"/>
  <c r="B44" i="3"/>
  <c r="I42" i="3"/>
  <c r="G42" i="3"/>
  <c r="B42" i="3"/>
  <c r="C5" i="3"/>
  <c r="C39" i="3"/>
  <c r="B39" i="3"/>
  <c r="W24" i="3"/>
  <c r="W23" i="3"/>
  <c r="U21" i="3"/>
  <c r="AB21" i="3"/>
  <c r="U19" i="3"/>
  <c r="Q12" i="3"/>
  <c r="Z9" i="3"/>
  <c r="Q9" i="3"/>
  <c r="J28" i="3"/>
  <c r="N22" i="3"/>
  <c r="N21" i="3"/>
  <c r="N19" i="3"/>
  <c r="K20" i="3"/>
  <c r="J23" i="3"/>
  <c r="J22" i="3"/>
  <c r="J21" i="3"/>
  <c r="J20" i="3"/>
  <c r="J19" i="3"/>
  <c r="B28" i="3"/>
  <c r="B27" i="3"/>
  <c r="B26" i="3"/>
  <c r="B12" i="3"/>
  <c r="B10" i="3"/>
  <c r="B5" i="3"/>
  <c r="Q8" i="1"/>
  <c r="Q8" i="3" s="1"/>
  <c r="Q42" i="3" l="1"/>
  <c r="H15" i="1" l="1"/>
  <c r="H15" i="3" l="1"/>
  <c r="H49" i="3"/>
  <c r="AI2" i="1"/>
  <c r="AB2" i="1" s="1"/>
  <c r="AB2" i="3" l="1"/>
  <c r="AB36" i="3"/>
  <c r="B4" i="2"/>
  <c r="B3" i="2"/>
  <c r="B2" i="2"/>
  <c r="J25" i="1" l="1"/>
  <c r="M25" i="1" s="1"/>
  <c r="AI24" i="1"/>
  <c r="AJ24" i="1" s="1"/>
  <c r="J26" i="1" l="1"/>
  <c r="J25" i="3"/>
  <c r="J59" i="3"/>
  <c r="M28" i="1"/>
  <c r="N5" i="1" l="1"/>
  <c r="M62" i="3"/>
  <c r="N39" i="3" s="1"/>
  <c r="M28" i="3"/>
  <c r="N5" i="3" s="1"/>
  <c r="Q25" i="1"/>
  <c r="J26" i="3"/>
  <c r="J60" i="3"/>
  <c r="M25" i="3"/>
  <c r="M59" i="3"/>
  <c r="J27" i="1"/>
  <c r="M26" i="1" s="1"/>
  <c r="M60" i="3" s="1"/>
  <c r="M27" i="1" l="1"/>
  <c r="M26" i="3"/>
  <c r="J61" i="3"/>
  <c r="Q25" i="3"/>
  <c r="Q59" i="3"/>
  <c r="Q26" i="1"/>
  <c r="J27" i="3"/>
  <c r="M27" i="3" l="1"/>
  <c r="M61" i="3"/>
  <c r="Q27" i="1"/>
  <c r="Q26" i="3"/>
  <c r="Q60" i="3"/>
  <c r="Q28" i="1" l="1"/>
  <c r="Q61" i="3"/>
  <c r="Q27" i="3"/>
  <c r="Q62" i="3" l="1"/>
  <c r="T39" i="3" s="1"/>
  <c r="Z39" i="3" s="1"/>
  <c r="T5" i="1"/>
  <c r="Z5" i="1" s="1"/>
  <c r="Q28" i="3"/>
  <c r="T5" i="3" s="1"/>
  <c r="Z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panekyo</author>
  </authors>
  <commentList>
    <comment ref="B14" authorId="0" shapeId="0" xr:uid="{EDDB2FE4-6658-4F5A-8FB9-3540376A8826}">
      <text>
        <r>
          <rPr>
            <sz val="9"/>
            <color indexed="12"/>
            <rFont val="MS P ゴシック"/>
            <family val="3"/>
            <charset val="128"/>
          </rPr>
          <t>受注金額・回収金額を税抜きで入力して下さい。</t>
        </r>
      </text>
    </comment>
    <comment ref="B18" authorId="0" shapeId="0" xr:uid="{D49F4A75-343B-444F-BB57-5B6E505D5569}">
      <text>
        <r>
          <rPr>
            <sz val="9"/>
            <color indexed="81"/>
            <rFont val="MS P ゴシック"/>
            <family val="3"/>
            <charset val="128"/>
          </rPr>
          <t>日付を入れられる場合は日付を入れて下さい。
1か月分を纏めて請求すする場合は、〇月分と入力して構いません。</t>
        </r>
      </text>
    </comment>
    <comment ref="H18" authorId="0" shapeId="0" xr:uid="{D03EECBC-5E80-44BA-8E58-F4F1631E6D02}">
      <text>
        <r>
          <rPr>
            <sz val="8"/>
            <color indexed="81"/>
            <rFont val="MS P ゴシック"/>
            <family val="3"/>
            <charset val="128"/>
          </rPr>
          <t>小数点以下がある場合は、小数点第2位を四捨五入します。</t>
        </r>
      </text>
    </comment>
    <comment ref="Q28" authorId="0" shapeId="0" xr:uid="{0059CED2-298F-49B9-8EC4-98D7CF0CD40D}">
      <text>
        <r>
          <rPr>
            <b/>
            <sz val="9"/>
            <color indexed="39"/>
            <rFont val="MS P ゴシック"/>
            <family val="3"/>
            <charset val="128"/>
          </rPr>
          <t>税率見直と表示された場合</t>
        </r>
        <r>
          <rPr>
            <b/>
            <sz val="9"/>
            <color indexed="81"/>
            <rFont val="MS P ゴシック"/>
            <family val="3"/>
            <charset val="128"/>
          </rPr>
          <t xml:space="preserve">
消費税率の種類が</t>
        </r>
        <r>
          <rPr>
            <b/>
            <sz val="9"/>
            <color indexed="10"/>
            <rFont val="MS P ゴシック"/>
            <family val="3"/>
            <charset val="128"/>
          </rPr>
          <t>3種類以上</t>
        </r>
        <r>
          <rPr>
            <b/>
            <sz val="9"/>
            <color indexed="81"/>
            <rFont val="MS P ゴシック"/>
            <family val="3"/>
            <charset val="128"/>
          </rPr>
          <t>の時です。
明細の消費税率を確認し税率を</t>
        </r>
        <r>
          <rPr>
            <b/>
            <sz val="9"/>
            <color indexed="10"/>
            <rFont val="MS P ゴシック"/>
            <family val="3"/>
            <charset val="128"/>
          </rPr>
          <t>２種類</t>
        </r>
        <r>
          <rPr>
            <b/>
            <sz val="9"/>
            <color indexed="81"/>
            <rFont val="MS P ゴシック"/>
            <family val="3"/>
            <charset val="128"/>
          </rPr>
          <t>までに変更して下さい。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panekyo</author>
  </authors>
  <commentList>
    <comment ref="B14" authorId="0" shapeId="0" xr:uid="{5A364CCF-47C2-4BF4-A832-8CCC2238F44E}">
      <text>
        <r>
          <rPr>
            <b/>
            <sz val="9"/>
            <color indexed="81"/>
            <rFont val="MS P ゴシック"/>
            <family val="3"/>
            <charset val="128"/>
          </rPr>
          <t>受注金額・回収金額を税抜きで入力して下さい。</t>
        </r>
      </text>
    </comment>
    <comment ref="B18" authorId="0" shapeId="0" xr:uid="{0710FCE3-28B0-408C-B7A4-081ED742876C}">
      <text>
        <r>
          <rPr>
            <sz val="9"/>
            <color indexed="81"/>
            <rFont val="MS P ゴシック"/>
            <family val="3"/>
            <charset val="128"/>
          </rPr>
          <t>日付を入れられる場合は日付を入れて下さい。
1か月分を纏めて請求すする場合は、〇月分と入力して構いません。</t>
        </r>
      </text>
    </comment>
    <comment ref="H18" authorId="0" shapeId="0" xr:uid="{770D1693-5167-460D-A0B3-AD8DFFC16D79}">
      <text>
        <r>
          <rPr>
            <sz val="9"/>
            <color indexed="81"/>
            <rFont val="MS P ゴシック"/>
            <family val="3"/>
            <charset val="128"/>
          </rPr>
          <t>小数点以下がある場合は、小数点第2位を四捨五入します。</t>
        </r>
      </text>
    </comment>
    <comment ref="Q28" authorId="0" shapeId="0" xr:uid="{77819C65-B8D5-443B-BFE4-B9C71336FA95}">
      <text>
        <r>
          <rPr>
            <b/>
            <sz val="9"/>
            <color indexed="39"/>
            <rFont val="MS P ゴシック"/>
            <family val="3"/>
            <charset val="128"/>
          </rPr>
          <t>税率見直と表示された場合</t>
        </r>
        <r>
          <rPr>
            <b/>
            <sz val="9"/>
            <color indexed="81"/>
            <rFont val="MS P ゴシック"/>
            <family val="3"/>
            <charset val="128"/>
          </rPr>
          <t xml:space="preserve">
消費税率の種類が</t>
        </r>
        <r>
          <rPr>
            <b/>
            <sz val="9"/>
            <color indexed="10"/>
            <rFont val="MS P ゴシック"/>
            <family val="3"/>
            <charset val="128"/>
          </rPr>
          <t>3種類以上</t>
        </r>
        <r>
          <rPr>
            <b/>
            <sz val="9"/>
            <color indexed="81"/>
            <rFont val="MS P ゴシック"/>
            <family val="3"/>
            <charset val="128"/>
          </rPr>
          <t>の時です。
明細の消費税率を確認し税率を</t>
        </r>
        <r>
          <rPr>
            <b/>
            <sz val="9"/>
            <color indexed="10"/>
            <rFont val="MS P ゴシック"/>
            <family val="3"/>
            <charset val="128"/>
          </rPr>
          <t>２種類</t>
        </r>
        <r>
          <rPr>
            <b/>
            <sz val="9"/>
            <color indexed="81"/>
            <rFont val="MS P ゴシック"/>
            <family val="3"/>
            <charset val="128"/>
          </rPr>
          <t>までに変更して下さい。</t>
        </r>
      </text>
    </comment>
  </commentList>
</comments>
</file>

<file path=xl/sharedStrings.xml><?xml version="1.0" encoding="utf-8"?>
<sst xmlns="http://schemas.openxmlformats.org/spreadsheetml/2006/main" count="213" uniqueCount="89">
  <si>
    <t>請求日</t>
  </si>
  <si>
    <t>工事コード</t>
  </si>
  <si>
    <t>発注No</t>
  </si>
  <si>
    <t>請求者名</t>
  </si>
  <si>
    <t>請求内容</t>
  </si>
  <si>
    <t>数量</t>
  </si>
  <si>
    <t>単位</t>
  </si>
  <si>
    <t>単価</t>
  </si>
  <si>
    <t>金額</t>
  </si>
  <si>
    <t>会社名</t>
  </si>
  <si>
    <t>税率</t>
    <rPh sb="0" eb="2">
      <t>ゼイリツ</t>
    </rPh>
    <phoneticPr fontId="2"/>
  </si>
  <si>
    <t>現場名（施工物件名）</t>
    <rPh sb="0" eb="2">
      <t>ゲンバ</t>
    </rPh>
    <rPh sb="2" eb="3">
      <t>メイ</t>
    </rPh>
    <rPh sb="4" eb="6">
      <t>セコウ</t>
    </rPh>
    <rPh sb="6" eb="8">
      <t>ブッケン</t>
    </rPh>
    <rPh sb="8" eb="9">
      <t>メイ</t>
    </rPh>
    <phoneticPr fontId="2"/>
  </si>
  <si>
    <t>請求者CD</t>
    <phoneticPr fontId="2"/>
  </si>
  <si>
    <t>消費税</t>
    <rPh sb="0" eb="3">
      <t>ショウヒゼイ</t>
    </rPh>
    <phoneticPr fontId="2"/>
  </si>
  <si>
    <t>消費税額</t>
    <rPh sb="0" eb="3">
      <t>ショウヒゼイ</t>
    </rPh>
    <rPh sb="3" eb="4">
      <t>ガク</t>
    </rPh>
    <phoneticPr fontId="2"/>
  </si>
  <si>
    <t>当月出来高</t>
    <rPh sb="0" eb="2">
      <t>トウゲツ</t>
    </rPh>
    <rPh sb="2" eb="5">
      <t>デキダカ</t>
    </rPh>
    <phoneticPr fontId="2"/>
  </si>
  <si>
    <t>当月請求金額（税込）</t>
    <rPh sb="0" eb="2">
      <t>トウゲツ</t>
    </rPh>
    <rPh sb="2" eb="6">
      <t>セイキュウキンガク</t>
    </rPh>
    <rPh sb="7" eb="9">
      <t>ゼイコ</t>
    </rPh>
    <phoneticPr fontId="2"/>
  </si>
  <si>
    <t>伝票No</t>
    <rPh sb="0" eb="2">
      <t>デンピョウ</t>
    </rPh>
    <phoneticPr fontId="2"/>
  </si>
  <si>
    <t>合計</t>
    <rPh sb="0" eb="2">
      <t>ゴウケイ</t>
    </rPh>
    <phoneticPr fontId="2"/>
  </si>
  <si>
    <t>備考欄</t>
    <rPh sb="0" eb="2">
      <t>ビコウ</t>
    </rPh>
    <rPh sb="2" eb="3">
      <t>ラン</t>
    </rPh>
    <phoneticPr fontId="2"/>
  </si>
  <si>
    <t>取引金額</t>
    <rPh sb="0" eb="2">
      <t>トリヒキ</t>
    </rPh>
    <rPh sb="2" eb="4">
      <t>キンガク</t>
    </rPh>
    <phoneticPr fontId="2"/>
  </si>
  <si>
    <t>郵便番号</t>
    <rPh sb="0" eb="2">
      <t>ユウビン</t>
    </rPh>
    <rPh sb="2" eb="4">
      <t>バンゴウ</t>
    </rPh>
    <phoneticPr fontId="2"/>
  </si>
  <si>
    <t>電話番号</t>
    <rPh sb="0" eb="2">
      <t>デンワ</t>
    </rPh>
    <rPh sb="2" eb="4">
      <t>バンゴウ</t>
    </rPh>
    <phoneticPr fontId="2"/>
  </si>
  <si>
    <t>請求者情報</t>
    <rPh sb="0" eb="2">
      <t>セイキュウ</t>
    </rPh>
    <rPh sb="2" eb="3">
      <t>シャ</t>
    </rPh>
    <rPh sb="3" eb="5">
      <t>ジョウホウ</t>
    </rPh>
    <phoneticPr fontId="2"/>
  </si>
  <si>
    <t>請求明細　</t>
    <rPh sb="0" eb="2">
      <t>セイキュウ</t>
    </rPh>
    <rPh sb="2" eb="4">
      <t>メイサイ</t>
    </rPh>
    <phoneticPr fontId="2"/>
  </si>
  <si>
    <t>口座
名義</t>
    <rPh sb="0" eb="2">
      <t>コウザ</t>
    </rPh>
    <rPh sb="3" eb="5">
      <t>メイギ</t>
    </rPh>
    <phoneticPr fontId="2"/>
  </si>
  <si>
    <t>印</t>
    <rPh sb="0" eb="1">
      <t>イン</t>
    </rPh>
    <phoneticPr fontId="2"/>
  </si>
  <si>
    <t>締め月</t>
    <rPh sb="0" eb="1">
      <t>シ</t>
    </rPh>
    <rPh sb="2" eb="3">
      <t>ツキ</t>
    </rPh>
    <phoneticPr fontId="19"/>
  </si>
  <si>
    <t>※日付欄及び請求内容は入力必須
　１カ月分をまとめて請求する場合は日付欄に「○月分」と入力する</t>
    <rPh sb="4" eb="5">
      <t>オヨ</t>
    </rPh>
    <rPh sb="6" eb="8">
      <t>セイキュウ</t>
    </rPh>
    <rPh sb="8" eb="10">
      <t>ナイヨウ</t>
    </rPh>
    <rPh sb="11" eb="13">
      <t>ニュウリョク</t>
    </rPh>
    <rPh sb="13" eb="15">
      <t>ヒッス</t>
    </rPh>
    <rPh sb="19" eb="20">
      <t>ゲツ</t>
    </rPh>
    <rPh sb="20" eb="21">
      <t>ブン</t>
    </rPh>
    <rPh sb="33" eb="35">
      <t>ヒヅケ</t>
    </rPh>
    <rPh sb="35" eb="36">
      <t>ラン</t>
    </rPh>
    <phoneticPr fontId="2"/>
  </si>
  <si>
    <t>貴社取引銀行情報</t>
    <rPh sb="6" eb="8">
      <t>ジョウホウ</t>
    </rPh>
    <phoneticPr fontId="2"/>
  </si>
  <si>
    <t>ＧＣ名</t>
  </si>
  <si>
    <t>ＧＣ名</t>
    <rPh sb="2" eb="3">
      <t>メイ</t>
    </rPh>
    <phoneticPr fontId="2"/>
  </si>
  <si>
    <t>施工請求書　控</t>
    <rPh sb="6" eb="7">
      <t>ヒカ</t>
    </rPh>
    <phoneticPr fontId="2"/>
  </si>
  <si>
    <t>登録番号</t>
    <rPh sb="0" eb="2">
      <t>トウロク</t>
    </rPh>
    <rPh sb="2" eb="4">
      <t>バンゴウ</t>
    </rPh>
    <phoneticPr fontId="2"/>
  </si>
  <si>
    <t>銀行</t>
    <rPh sb="0" eb="2">
      <t>ギンコウ</t>
    </rPh>
    <phoneticPr fontId="2"/>
  </si>
  <si>
    <t>支店</t>
    <rPh sb="0" eb="2">
      <t>シテン</t>
    </rPh>
    <phoneticPr fontId="2"/>
  </si>
  <si>
    <t>口座番号</t>
    <rPh sb="0" eb="2">
      <t>コウザ</t>
    </rPh>
    <rPh sb="2" eb="4">
      <t>バンゴウ</t>
    </rPh>
    <phoneticPr fontId="2"/>
  </si>
  <si>
    <t>口座種類</t>
    <rPh sb="0" eb="2">
      <t>コウザ</t>
    </rPh>
    <rPh sb="2" eb="4">
      <t>シュルイ</t>
    </rPh>
    <phoneticPr fontId="2"/>
  </si>
  <si>
    <t>支払指定口座情報</t>
    <rPh sb="0" eb="2">
      <t>シハライ</t>
    </rPh>
    <rPh sb="2" eb="4">
      <t>シテイ</t>
    </rPh>
    <rPh sb="4" eb="6">
      <t>コウザ</t>
    </rPh>
    <rPh sb="6" eb="8">
      <t>ジョウホウ</t>
    </rPh>
    <phoneticPr fontId="2"/>
  </si>
  <si>
    <t>住　所</t>
  </si>
  <si>
    <t>住　所</t>
    <rPh sb="0" eb="1">
      <t>ジュウ</t>
    </rPh>
    <rPh sb="2" eb="3">
      <t>ショ</t>
    </rPh>
    <phoneticPr fontId="2"/>
  </si>
  <si>
    <t>現場名（施工物件名）</t>
  </si>
  <si>
    <t>郵便番号</t>
  </si>
  <si>
    <t>電話番号</t>
  </si>
  <si>
    <t>備考欄</t>
  </si>
  <si>
    <t>税率</t>
  </si>
  <si>
    <t>取引金額</t>
  </si>
  <si>
    <t>消費税</t>
  </si>
  <si>
    <t>施工請求書</t>
    <phoneticPr fontId="2"/>
  </si>
  <si>
    <t xml:space="preserve"> 登録事業者用 </t>
    <rPh sb="1" eb="3">
      <t>トウロク</t>
    </rPh>
    <rPh sb="3" eb="6">
      <t>ジギョウシャ</t>
    </rPh>
    <rPh sb="6" eb="7">
      <t>ヨウ</t>
    </rPh>
    <phoneticPr fontId="2"/>
  </si>
  <si>
    <t>印不要</t>
    <rPh sb="1" eb="3">
      <t>フヨウ</t>
    </rPh>
    <phoneticPr fontId="2"/>
  </si>
  <si>
    <t>小数処理</t>
    <rPh sb="0" eb="2">
      <t>ショウスウ</t>
    </rPh>
    <rPh sb="2" eb="4">
      <t>ショリ</t>
    </rPh>
    <phoneticPr fontId="2"/>
  </si>
  <si>
    <t>取引日</t>
    <rPh sb="0" eb="3">
      <t>トリヒキビ</t>
    </rPh>
    <phoneticPr fontId="2"/>
  </si>
  <si>
    <t>貴社自由使用欄</t>
    <rPh sb="0" eb="2">
      <t>キシャ</t>
    </rPh>
    <rPh sb="2" eb="4">
      <t>ジユウ</t>
    </rPh>
    <rPh sb="4" eb="6">
      <t>シヨウ</t>
    </rPh>
    <rPh sb="6" eb="7">
      <t>ラン</t>
    </rPh>
    <phoneticPr fontId="2"/>
  </si>
  <si>
    <t>施工工事管理表</t>
    <rPh sb="0" eb="2">
      <t>セコウ</t>
    </rPh>
    <rPh sb="2" eb="4">
      <t>コウジ</t>
    </rPh>
    <rPh sb="4" eb="7">
      <t>カンリヒョウ</t>
    </rPh>
    <phoneticPr fontId="2"/>
  </si>
  <si>
    <t>※請求明細の必須入力項目</t>
    <rPh sb="1" eb="3">
      <t>セイキュウ</t>
    </rPh>
    <rPh sb="3" eb="5">
      <t>メイサイ</t>
    </rPh>
    <rPh sb="6" eb="8">
      <t>ヒッス</t>
    </rPh>
    <rPh sb="8" eb="10">
      <t>ニュウリョク</t>
    </rPh>
    <rPh sb="10" eb="12">
      <t>コウモク</t>
    </rPh>
    <phoneticPr fontId="2"/>
  </si>
  <si>
    <t>②請求内容</t>
    <rPh sb="1" eb="3">
      <t>セイキュウ</t>
    </rPh>
    <rPh sb="3" eb="5">
      <t>ナイヨウ</t>
    </rPh>
    <phoneticPr fontId="2"/>
  </si>
  <si>
    <t>③数量</t>
    <rPh sb="1" eb="3">
      <t>スウリョウ</t>
    </rPh>
    <phoneticPr fontId="2"/>
  </si>
  <si>
    <t>④単価</t>
    <rPh sb="1" eb="3">
      <t>タンカ</t>
    </rPh>
    <phoneticPr fontId="2"/>
  </si>
  <si>
    <t>上記の項目が全て入力されないと金額は表示されません</t>
    <rPh sb="0" eb="2">
      <t>ジョウキ</t>
    </rPh>
    <rPh sb="3" eb="5">
      <t>コウモク</t>
    </rPh>
    <rPh sb="6" eb="7">
      <t>スベ</t>
    </rPh>
    <rPh sb="8" eb="10">
      <t>ニュウリョク</t>
    </rPh>
    <rPh sb="15" eb="17">
      <t>キンガク</t>
    </rPh>
    <rPh sb="18" eb="20">
      <t>ヒョウジ</t>
    </rPh>
    <phoneticPr fontId="2"/>
  </si>
  <si>
    <t>※消費税率を入力しないと消費税が対象外となりますので消費税は計算されません。</t>
    <rPh sb="1" eb="4">
      <t>ショウヒゼイ</t>
    </rPh>
    <rPh sb="4" eb="5">
      <t>リツ</t>
    </rPh>
    <rPh sb="6" eb="8">
      <t>ニュウリョク</t>
    </rPh>
    <rPh sb="12" eb="15">
      <t>ショウヒゼイ</t>
    </rPh>
    <rPh sb="16" eb="19">
      <t>タイショウガイ</t>
    </rPh>
    <rPh sb="26" eb="29">
      <t>ショウヒゼイ</t>
    </rPh>
    <rPh sb="30" eb="32">
      <t>ケイサン</t>
    </rPh>
    <phoneticPr fontId="2"/>
  </si>
  <si>
    <t>①取引日</t>
    <rPh sb="1" eb="4">
      <t>トリヒキビ</t>
    </rPh>
    <phoneticPr fontId="2"/>
  </si>
  <si>
    <t>※登録番号は、インボイス制度で登録した登録事業者番号13桁のことです。入力しないと消費税が計算されません。</t>
    <rPh sb="1" eb="3">
      <t>トウロク</t>
    </rPh>
    <rPh sb="3" eb="5">
      <t>バンゴウ</t>
    </rPh>
    <rPh sb="12" eb="14">
      <t>セイド</t>
    </rPh>
    <rPh sb="15" eb="17">
      <t>トウロク</t>
    </rPh>
    <rPh sb="19" eb="21">
      <t>トウロク</t>
    </rPh>
    <rPh sb="21" eb="24">
      <t>ジギョウシャ</t>
    </rPh>
    <rPh sb="24" eb="26">
      <t>バンゴウ</t>
    </rPh>
    <rPh sb="28" eb="29">
      <t>ケタ</t>
    </rPh>
    <rPh sb="35" eb="37">
      <t>ニュウリョク</t>
    </rPh>
    <rPh sb="41" eb="44">
      <t>ショウヒゼイ</t>
    </rPh>
    <rPh sb="45" eb="47">
      <t>ケイサン</t>
    </rPh>
    <phoneticPr fontId="2"/>
  </si>
  <si>
    <t>受注金額(税抜)</t>
    <rPh sb="0" eb="2">
      <t>ジュチュウ</t>
    </rPh>
    <rPh sb="2" eb="4">
      <t>キンガク</t>
    </rPh>
    <rPh sb="5" eb="7">
      <t>ゼイヌキ</t>
    </rPh>
    <phoneticPr fontId="2"/>
  </si>
  <si>
    <t>発注金額(税抜)</t>
    <rPh sb="0" eb="2">
      <t>ハッチュウ</t>
    </rPh>
    <rPh sb="2" eb="4">
      <t>キンガク</t>
    </rPh>
    <phoneticPr fontId="2"/>
  </si>
  <si>
    <t>前月迄の支払金額</t>
    <rPh sb="0" eb="2">
      <t>ゼンゲツ</t>
    </rPh>
    <rPh sb="2" eb="3">
      <t>マデ</t>
    </rPh>
    <rPh sb="4" eb="6">
      <t>シハライ</t>
    </rPh>
    <rPh sb="6" eb="8">
      <t>キンガク</t>
    </rPh>
    <phoneticPr fontId="2"/>
  </si>
  <si>
    <t>発注納入残高(税抜)</t>
    <rPh sb="0" eb="4">
      <t>ハッチュウノウニュウ</t>
    </rPh>
    <rPh sb="4" eb="6">
      <t>ザンダカ</t>
    </rPh>
    <rPh sb="7" eb="9">
      <t>ゼイヌ</t>
    </rPh>
    <phoneticPr fontId="2"/>
  </si>
  <si>
    <t>受注残高(税抜)</t>
    <rPh sb="0" eb="2">
      <t>ジュチュウ</t>
    </rPh>
    <rPh sb="2" eb="4">
      <t>ザンダカ</t>
    </rPh>
    <rPh sb="5" eb="7">
      <t>ゼイヌ</t>
    </rPh>
    <phoneticPr fontId="2"/>
  </si>
  <si>
    <t>前月迄の回収金額</t>
    <rPh sb="0" eb="2">
      <t>ゼンゲツ</t>
    </rPh>
    <rPh sb="2" eb="3">
      <t>マデ</t>
    </rPh>
    <rPh sb="4" eb="6">
      <t>カイシュウ</t>
    </rPh>
    <rPh sb="6" eb="8">
      <t>キンガク</t>
    </rPh>
    <phoneticPr fontId="2"/>
  </si>
  <si>
    <t>式</t>
    <rPh sb="0" eb="1">
      <t>シキ</t>
    </rPh>
    <phoneticPr fontId="2"/>
  </si>
  <si>
    <t>03-3945-2312</t>
    <phoneticPr fontId="2"/>
  </si>
  <si>
    <t>印不要</t>
    <rPh sb="0" eb="1">
      <t>イン</t>
    </rPh>
    <rPh sb="1" eb="3">
      <t>フヨウ</t>
    </rPh>
    <phoneticPr fontId="2"/>
  </si>
  <si>
    <t>東京都豊島区西池袋４丁目１０－９</t>
    <rPh sb="0" eb="3">
      <t>トウキョウト</t>
    </rPh>
    <rPh sb="3" eb="6">
      <t>トシマク</t>
    </rPh>
    <rPh sb="6" eb="7">
      <t>ニシ</t>
    </rPh>
    <rPh sb="7" eb="9">
      <t>イケブクロ</t>
    </rPh>
    <rPh sb="10" eb="12">
      <t>チョウメ</t>
    </rPh>
    <phoneticPr fontId="2"/>
  </si>
  <si>
    <t>施工手間</t>
    <rPh sb="0" eb="2">
      <t>セコウ</t>
    </rPh>
    <rPh sb="2" eb="4">
      <t>テマ</t>
    </rPh>
    <phoneticPr fontId="2"/>
  </si>
  <si>
    <t>高速代</t>
    <rPh sb="0" eb="3">
      <t>コウソクダイ</t>
    </rPh>
    <phoneticPr fontId="2"/>
  </si>
  <si>
    <t>人工</t>
    <rPh sb="0" eb="2">
      <t>ニンク</t>
    </rPh>
    <phoneticPr fontId="2"/>
  </si>
  <si>
    <t>駐車場代</t>
    <rPh sb="0" eb="4">
      <t>チュウシャジョウダイ</t>
    </rPh>
    <phoneticPr fontId="2"/>
  </si>
  <si>
    <t>〇〇〇化学工業　株式会社</t>
    <phoneticPr fontId="2"/>
  </si>
  <si>
    <t>ﾏﾙﾐﾂｶｶﾞｸｺｳｷﾞｮｳ(ｶ ﾀﾞｲﾋｮｳ ﾏﾙﾏﾙ ｼｶｸ</t>
    <phoneticPr fontId="2"/>
  </si>
  <si>
    <t>県営〇〇団地公営住宅新築工事２期３工区</t>
    <rPh sb="0" eb="2">
      <t>ケンエイ</t>
    </rPh>
    <rPh sb="4" eb="6">
      <t>ダンチ</t>
    </rPh>
    <rPh sb="6" eb="8">
      <t>コウエイ</t>
    </rPh>
    <rPh sb="8" eb="10">
      <t>ジュウタク</t>
    </rPh>
    <rPh sb="10" eb="12">
      <t>シンチク</t>
    </rPh>
    <rPh sb="12" eb="14">
      <t>コウジ</t>
    </rPh>
    <rPh sb="15" eb="16">
      <t>キ</t>
    </rPh>
    <rPh sb="17" eb="19">
      <t>コウク</t>
    </rPh>
    <phoneticPr fontId="2"/>
  </si>
  <si>
    <t>□□・△△特定建設工事共同企業体</t>
    <phoneticPr fontId="2"/>
  </si>
  <si>
    <t>　□□□ビル　14階　1401号</t>
    <rPh sb="9" eb="10">
      <t>カイ</t>
    </rPh>
    <rPh sb="15" eb="16">
      <t>ゴウ</t>
    </rPh>
    <phoneticPr fontId="2"/>
  </si>
  <si>
    <t>三菱UFJ</t>
    <rPh sb="0" eb="2">
      <t>ミツビシ</t>
    </rPh>
    <phoneticPr fontId="2"/>
  </si>
  <si>
    <t>池袋西口</t>
    <rPh sb="0" eb="2">
      <t>イケブクロ</t>
    </rPh>
    <rPh sb="2" eb="4">
      <t>ニシグチ</t>
    </rPh>
    <phoneticPr fontId="2"/>
  </si>
  <si>
    <t>代表者名</t>
    <phoneticPr fontId="2"/>
  </si>
  <si>
    <t>山本　三郎</t>
    <rPh sb="0" eb="2">
      <t>ヤマモト</t>
    </rPh>
    <rPh sb="3" eb="5">
      <t>サブロウ</t>
    </rPh>
    <phoneticPr fontId="2"/>
  </si>
  <si>
    <t>〇〇〇化学工業株式会社
社長　山本　三郎</t>
    <rPh sb="3" eb="5">
      <t>カガク</t>
    </rPh>
    <rPh sb="5" eb="7">
      <t>コウギョウ</t>
    </rPh>
    <rPh sb="7" eb="11">
      <t>カブシキカイシャ</t>
    </rPh>
    <rPh sb="12" eb="14">
      <t>シャチョウ</t>
    </rPh>
    <rPh sb="15" eb="17">
      <t>ヤマモト</t>
    </rPh>
    <rPh sb="18" eb="20">
      <t>サブロウ</t>
    </rPh>
    <phoneticPr fontId="2"/>
  </si>
  <si>
    <t>法人の場合は社印　個人事業主の場合は代表印又は代表者個人の印を押印</t>
    <rPh sb="0" eb="2">
      <t>ホウジン</t>
    </rPh>
    <rPh sb="3" eb="5">
      <t>バアイ</t>
    </rPh>
    <rPh sb="6" eb="8">
      <t>シャイン</t>
    </rPh>
    <rPh sb="9" eb="11">
      <t>コジン</t>
    </rPh>
    <rPh sb="11" eb="14">
      <t>ジギョウヌシ</t>
    </rPh>
    <rPh sb="15" eb="17">
      <t>バアイ</t>
    </rPh>
    <rPh sb="18" eb="20">
      <t>ダイヒョウ</t>
    </rPh>
    <rPh sb="20" eb="21">
      <t>イン</t>
    </rPh>
    <rPh sb="21" eb="22">
      <t>マタ</t>
    </rPh>
    <rPh sb="23" eb="26">
      <t>ダイヒョウシャ</t>
    </rPh>
    <rPh sb="26" eb="28">
      <t>コジン</t>
    </rPh>
    <rPh sb="29" eb="30">
      <t>イン</t>
    </rPh>
    <rPh sb="31" eb="33">
      <t>オウイン</t>
    </rPh>
    <phoneticPr fontId="2"/>
  </si>
  <si>
    <t xml:space="preserve"> ←　任意の伝票Noが必要の場合は、左記の枠に任意の伝票Noを入れて下さい。</t>
    <rPh sb="11" eb="13">
      <t>ヒツヨウ</t>
    </rPh>
    <rPh sb="14" eb="16">
      <t>バアイ</t>
    </rPh>
    <rPh sb="18" eb="20">
      <t>サキ</t>
    </rPh>
    <rPh sb="21" eb="22">
      <t>ワク</t>
    </rPh>
    <rPh sb="23" eb="25">
      <t>ニンイ</t>
    </rPh>
    <rPh sb="26" eb="28">
      <t>デンピョウ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</si>
</sst>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General\%"/>
    <numFmt numFmtId="177" formatCode="#,##0;[Red]\▲#,##0"/>
    <numFmt numFmtId="178" formatCode="General\%&quot;対&quot;&quot;象&quot;"/>
    <numFmt numFmtId="179" formatCode="00\-0000"/>
    <numFmt numFmtId="180" formatCode="#,##0.000;[Red]\-#,##0.000"/>
    <numFmt numFmtId="181" formatCode="#,##0.0;\-#,##0.0"/>
    <numFmt numFmtId="182" formatCode="0.0"/>
    <numFmt numFmtId="183" formatCode="yy/mm/dd"/>
    <numFmt numFmtId="184" formatCode="\T\ 0\-0000\-0000\-0000"/>
    <numFmt numFmtId="185" formatCode="&quot;〒&quot;\ 000\-0000"/>
    <numFmt numFmtId="186" formatCode="0000\-000"/>
    <numFmt numFmtId="187" formatCode="0000000"/>
    <numFmt numFmtId="188" formatCode="0000"/>
  </numFmts>
  <fonts count="45">
    <font>
      <sz val="11"/>
      <color theme="1"/>
      <name val="ＭＳ ゴシック"/>
      <family val="2"/>
      <charset val="128"/>
    </font>
    <font>
      <sz val="11"/>
      <color theme="1"/>
      <name val="ＭＳ ゴシック"/>
      <family val="2"/>
      <charset val="128"/>
    </font>
    <font>
      <sz val="6"/>
      <name val="ＭＳ ゴシック"/>
      <family val="2"/>
      <charset val="128"/>
    </font>
    <font>
      <b/>
      <sz val="11"/>
      <color rgb="FF000000"/>
      <name val="ＭＳ Ｐゴシック"/>
      <family val="3"/>
      <charset val="128"/>
    </font>
    <font>
      <sz val="11"/>
      <color rgb="FF000000"/>
      <name val="ＭＳ Ｐゴシック"/>
      <family val="3"/>
      <charset val="128"/>
    </font>
    <font>
      <sz val="9"/>
      <color rgb="FF000000"/>
      <name val="ＭＳ Ｐゴシック"/>
      <family val="3"/>
      <charset val="128"/>
    </font>
    <font>
      <sz val="11"/>
      <color theme="1"/>
      <name val="ＭＳ Ｐゴシック"/>
      <family val="3"/>
      <charset val="128"/>
    </font>
    <font>
      <sz val="10"/>
      <color rgb="FF000000"/>
      <name val="ＭＳ Ｐゴシック"/>
      <family val="3"/>
      <charset val="128"/>
    </font>
    <font>
      <b/>
      <sz val="10"/>
      <color theme="1"/>
      <name val="ＭＳ Ｐゴシック"/>
      <family val="3"/>
      <charset val="128"/>
    </font>
    <font>
      <b/>
      <sz val="14"/>
      <color rgb="FF000000"/>
      <name val="ＭＳ Ｐゴシック"/>
      <family val="3"/>
      <charset val="128"/>
    </font>
    <font>
      <b/>
      <sz val="14"/>
      <color theme="1"/>
      <name val="ＭＳ Ｐゴシック"/>
      <family val="3"/>
      <charset val="128"/>
    </font>
    <font>
      <b/>
      <sz val="12"/>
      <color rgb="FF000000"/>
      <name val="ＭＳ Ｐゴシック"/>
      <family val="3"/>
      <charset val="128"/>
    </font>
    <font>
      <sz val="9"/>
      <color rgb="FF000000"/>
      <name val="MS UI Gothic"/>
      <family val="3"/>
      <charset val="128"/>
    </font>
    <font>
      <sz val="9"/>
      <color theme="1"/>
      <name val="ＭＳ Ｐゴシック"/>
      <family val="3"/>
      <charset val="128"/>
    </font>
    <font>
      <sz val="10"/>
      <color theme="1"/>
      <name val="ＭＳ ゴシック"/>
      <family val="3"/>
      <charset val="128"/>
    </font>
    <font>
      <sz val="10"/>
      <color theme="1"/>
      <name val="ＭＳ Ｐゴシック"/>
      <family val="3"/>
      <charset val="128"/>
    </font>
    <font>
      <sz val="8"/>
      <color theme="1"/>
      <name val="ＭＳ Ｐゴシック"/>
      <family val="3"/>
      <charset val="128"/>
    </font>
    <font>
      <sz val="8"/>
      <color rgb="FFFF0000"/>
      <name val="ＭＳ ゴシック"/>
      <family val="3"/>
      <charset val="128"/>
    </font>
    <font>
      <sz val="9"/>
      <color rgb="FF000000"/>
      <name val="ＭＳ ゴシック"/>
      <family val="3"/>
      <charset val="128"/>
    </font>
    <font>
      <sz val="6"/>
      <name val="ＭＳ 明朝"/>
      <family val="2"/>
      <charset val="128"/>
    </font>
    <font>
      <sz val="12"/>
      <color rgb="FF000000"/>
      <name val="ＭＳ Ｐゴシック"/>
      <family val="3"/>
      <charset val="128"/>
    </font>
    <font>
      <sz val="12"/>
      <color theme="1"/>
      <name val="ＭＳ Ｐゴシック"/>
      <family val="3"/>
      <charset val="128"/>
    </font>
    <font>
      <u/>
      <sz val="11"/>
      <color theme="1"/>
      <name val="ＭＳ Ｐゴシック"/>
      <family val="3"/>
      <charset val="128"/>
    </font>
    <font>
      <sz val="11"/>
      <color rgb="FFFF0000"/>
      <name val="ＭＳ Ｐゴシック"/>
      <family val="3"/>
      <charset val="128"/>
    </font>
    <font>
      <sz val="11"/>
      <color theme="1"/>
      <name val="ＭＳ ゴシック"/>
      <family val="3"/>
      <charset val="128"/>
    </font>
    <font>
      <sz val="10"/>
      <color theme="2" tint="-0.249977111117893"/>
      <name val="ＭＳ Ｐゴシック"/>
      <family val="3"/>
      <charset val="128"/>
    </font>
    <font>
      <b/>
      <sz val="9"/>
      <color indexed="39"/>
      <name val="MS P ゴシック"/>
      <family val="3"/>
      <charset val="128"/>
    </font>
    <font>
      <b/>
      <sz val="9"/>
      <color indexed="81"/>
      <name val="MS P ゴシック"/>
      <family val="3"/>
      <charset val="128"/>
    </font>
    <font>
      <b/>
      <sz val="9"/>
      <color indexed="10"/>
      <name val="MS P ゴシック"/>
      <family val="3"/>
      <charset val="128"/>
    </font>
    <font>
      <b/>
      <sz val="11"/>
      <color theme="1"/>
      <name val="ＭＳ Ｐゴシック"/>
      <family val="3"/>
      <charset val="128"/>
    </font>
    <font>
      <sz val="8"/>
      <color rgb="FFFF0000"/>
      <name val="ＭＳ Ｐゴシック"/>
      <family val="3"/>
      <charset val="128"/>
    </font>
    <font>
      <sz val="10"/>
      <color rgb="FF000000"/>
      <name val="ＭＳ ゴシック"/>
      <family val="3"/>
      <charset val="128"/>
    </font>
    <font>
      <sz val="10.5"/>
      <color rgb="FF000000"/>
      <name val="ＭＳ Ｐゴシック"/>
      <family val="3"/>
      <charset val="128"/>
    </font>
    <font>
      <sz val="10.5"/>
      <color theme="1"/>
      <name val="ＭＳ Ｐゴシック"/>
      <family val="3"/>
      <charset val="128"/>
    </font>
    <font>
      <sz val="10"/>
      <color theme="0" tint="-0.34998626667073579"/>
      <name val="ＭＳ Ｐゴシック"/>
      <family val="3"/>
      <charset val="128"/>
    </font>
    <font>
      <b/>
      <sz val="12"/>
      <color theme="0"/>
      <name val="ＭＳ Ｐゴシック"/>
      <family val="3"/>
      <charset val="128"/>
    </font>
    <font>
      <b/>
      <sz val="10"/>
      <color theme="0"/>
      <name val="ＭＳ Ｐゴシック"/>
      <family val="3"/>
      <charset val="128"/>
    </font>
    <font>
      <sz val="10"/>
      <color rgb="FF0000FF"/>
      <name val="ＭＳ Ｐゴシック"/>
      <family val="3"/>
      <charset val="128"/>
    </font>
    <font>
      <sz val="10"/>
      <color theme="0" tint="-0.14999847407452621"/>
      <name val="ＭＳ Ｐゴシック"/>
      <family val="3"/>
      <charset val="128"/>
    </font>
    <font>
      <sz val="9"/>
      <color theme="1"/>
      <name val="ＭＳ ゴシック"/>
      <family val="2"/>
      <charset val="128"/>
    </font>
    <font>
      <sz val="10"/>
      <color rgb="FFFF0000"/>
      <name val="ＭＳ Ｐゴシック"/>
      <family val="3"/>
      <charset val="128"/>
    </font>
    <font>
      <sz val="9"/>
      <color indexed="81"/>
      <name val="MS P ゴシック"/>
      <family val="3"/>
      <charset val="128"/>
    </font>
    <font>
      <sz val="9"/>
      <color indexed="12"/>
      <name val="MS P ゴシック"/>
      <family val="3"/>
      <charset val="128"/>
    </font>
    <font>
      <sz val="8"/>
      <color indexed="81"/>
      <name val="MS P ゴシック"/>
      <family val="3"/>
      <charset val="128"/>
    </font>
    <font>
      <b/>
      <sz val="11"/>
      <color rgb="FF0000FF"/>
      <name val="ＭＳ Ｐゴシック"/>
      <family val="3"/>
      <charset val="128"/>
    </font>
  </fonts>
  <fills count="12">
    <fill>
      <patternFill patternType="none"/>
    </fill>
    <fill>
      <patternFill patternType="gray125"/>
    </fill>
    <fill>
      <patternFill patternType="solid">
        <fgColor rgb="FFCCFFFF"/>
        <bgColor rgb="FF000000"/>
      </patternFill>
    </fill>
    <fill>
      <patternFill patternType="solid">
        <fgColor rgb="FFCCFFFF"/>
        <bgColor indexed="64"/>
      </patternFill>
    </fill>
    <fill>
      <patternFill patternType="solid">
        <fgColor theme="0"/>
        <bgColor indexed="64"/>
      </patternFill>
    </fill>
    <fill>
      <patternFill patternType="solid">
        <fgColor theme="0"/>
        <bgColor rgb="FF000000"/>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B0F0"/>
        <bgColor indexed="64"/>
      </patternFill>
    </fill>
  </fills>
  <borders count="6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top/>
      <bottom style="dashDotDot">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Dashed">
        <color indexed="64"/>
      </left>
      <right style="mediumDashed">
        <color indexed="64"/>
      </right>
      <top style="mediumDashed">
        <color indexed="64"/>
      </top>
      <bottom style="medium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5">
    <xf numFmtId="0" fontId="0" fillId="0" borderId="0" xfId="0">
      <alignment vertical="center"/>
    </xf>
    <xf numFmtId="0" fontId="4" fillId="4" borderId="0" xfId="0" applyFont="1" applyFill="1">
      <alignment vertical="center"/>
    </xf>
    <xf numFmtId="0" fontId="6" fillId="4" borderId="0" xfId="0" applyFont="1" applyFill="1">
      <alignment vertical="center"/>
    </xf>
    <xf numFmtId="0" fontId="5" fillId="4" borderId="3" xfId="0" applyFont="1" applyFill="1" applyBorder="1" applyAlignment="1">
      <alignment horizontal="center" vertical="center"/>
    </xf>
    <xf numFmtId="0" fontId="3" fillId="4" borderId="0" xfId="0" applyFont="1" applyFill="1" applyAlignment="1">
      <alignment horizontal="center" vertical="center"/>
    </xf>
    <xf numFmtId="0" fontId="5" fillId="4" borderId="0" xfId="0" applyFont="1" applyFill="1">
      <alignment vertical="center"/>
    </xf>
    <xf numFmtId="0" fontId="5" fillId="4" borderId="0" xfId="0" applyFont="1" applyFill="1" applyAlignment="1">
      <alignment horizontal="center" vertical="center"/>
    </xf>
    <xf numFmtId="0" fontId="5" fillId="7" borderId="21" xfId="0" applyFont="1" applyFill="1" applyBorder="1" applyAlignment="1">
      <alignment horizontal="center" vertical="center"/>
    </xf>
    <xf numFmtId="0" fontId="13" fillId="4" borderId="0" xfId="0" applyFont="1" applyFill="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16" fillId="4" borderId="0" xfId="0" applyFont="1" applyFill="1" applyAlignment="1">
      <alignment vertical="center" wrapText="1"/>
    </xf>
    <xf numFmtId="0" fontId="7" fillId="4" borderId="0" xfId="0" applyFont="1" applyFill="1" applyAlignment="1">
      <alignment horizontal="center" vertical="center" wrapText="1"/>
    </xf>
    <xf numFmtId="0" fontId="7" fillId="4" borderId="0" xfId="0" applyFont="1" applyFill="1" applyAlignment="1">
      <alignment horizontal="left" vertical="center"/>
    </xf>
    <xf numFmtId="0" fontId="4" fillId="2" borderId="13" xfId="0" applyFont="1" applyFill="1" applyBorder="1" applyAlignment="1" applyProtection="1">
      <alignment horizontal="center" vertical="center"/>
      <protection locked="0"/>
    </xf>
    <xf numFmtId="0" fontId="6" fillId="4" borderId="0" xfId="0" applyFont="1" applyFill="1" applyProtection="1">
      <alignment vertical="center"/>
      <protection locked="0"/>
    </xf>
    <xf numFmtId="0" fontId="5" fillId="3" borderId="3" xfId="0" applyFont="1" applyFill="1" applyBorder="1" applyAlignment="1">
      <alignment horizontal="center" vertical="center"/>
    </xf>
    <xf numFmtId="0" fontId="6" fillId="4" borderId="55" xfId="0" applyFont="1" applyFill="1" applyBorder="1">
      <alignment vertical="center"/>
    </xf>
    <xf numFmtId="0" fontId="23" fillId="4" borderId="0" xfId="0" applyFont="1" applyFill="1">
      <alignment vertical="center"/>
    </xf>
    <xf numFmtId="0" fontId="5" fillId="3" borderId="21" xfId="0" applyFont="1" applyFill="1" applyBorder="1" applyAlignment="1">
      <alignment horizontal="center" vertical="center"/>
    </xf>
    <xf numFmtId="180" fontId="6" fillId="4" borderId="0" xfId="1" applyNumberFormat="1" applyFont="1" applyFill="1">
      <alignment vertical="center"/>
    </xf>
    <xf numFmtId="0" fontId="29" fillId="4" borderId="0" xfId="0" applyFont="1" applyFill="1">
      <alignment vertical="center"/>
    </xf>
    <xf numFmtId="0" fontId="7" fillId="2" borderId="6"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56" fontId="5" fillId="0" borderId="6" xfId="0" applyNumberFormat="1" applyFont="1" applyBorder="1" applyAlignment="1">
      <alignment horizontal="center" vertical="center"/>
    </xf>
    <xf numFmtId="56" fontId="5" fillId="0" borderId="27" xfId="0" applyNumberFormat="1" applyFont="1" applyBorder="1" applyAlignment="1">
      <alignment horizontal="center" vertical="center"/>
    </xf>
    <xf numFmtId="56" fontId="5" fillId="0" borderId="30" xfId="0" applyNumberFormat="1" applyFont="1" applyBorder="1" applyAlignment="1">
      <alignment horizontal="center" vertical="center"/>
    </xf>
    <xf numFmtId="0" fontId="5" fillId="0" borderId="6" xfId="0" applyFont="1" applyBorder="1" applyAlignment="1">
      <alignment horizontal="center" vertical="center"/>
    </xf>
    <xf numFmtId="0" fontId="5" fillId="0" borderId="27" xfId="0" applyFont="1" applyBorder="1" applyAlignment="1">
      <alignment horizontal="center" vertical="center"/>
    </xf>
    <xf numFmtId="0" fontId="5" fillId="0" borderId="30" xfId="0" applyFont="1" applyBorder="1" applyAlignment="1">
      <alignment horizontal="center" vertical="center"/>
    </xf>
    <xf numFmtId="0" fontId="15" fillId="4" borderId="0" xfId="0" applyFont="1" applyFill="1" applyAlignment="1">
      <alignment horizontal="right" vertical="center"/>
    </xf>
    <xf numFmtId="0" fontId="37" fillId="4" borderId="0" xfId="0" applyFont="1" applyFill="1">
      <alignment vertical="center"/>
    </xf>
    <xf numFmtId="181" fontId="4" fillId="2" borderId="60" xfId="1" applyNumberFormat="1" applyFont="1" applyFill="1" applyBorder="1" applyAlignment="1" applyProtection="1">
      <alignment horizontal="right" vertical="center" shrinkToFit="1"/>
    </xf>
    <xf numFmtId="181" fontId="4" fillId="2" borderId="27" xfId="1" applyNumberFormat="1" applyFont="1" applyFill="1" applyBorder="1" applyAlignment="1" applyProtection="1">
      <alignment horizontal="right" vertical="center" shrinkToFit="1"/>
    </xf>
    <xf numFmtId="181" fontId="4" fillId="2" borderId="61" xfId="1" applyNumberFormat="1" applyFont="1" applyFill="1" applyBorder="1" applyAlignment="1" applyProtection="1">
      <alignment horizontal="right" vertical="center" shrinkToFit="1"/>
    </xf>
    <xf numFmtId="183" fontId="7" fillId="2" borderId="6" xfId="0" applyNumberFormat="1" applyFont="1" applyFill="1" applyBorder="1" applyAlignment="1" applyProtection="1">
      <alignment horizontal="center" vertical="center"/>
      <protection locked="0"/>
    </xf>
    <xf numFmtId="183" fontId="7" fillId="2" borderId="27" xfId="0" applyNumberFormat="1" applyFont="1" applyFill="1" applyBorder="1" applyAlignment="1" applyProtection="1">
      <alignment horizontal="center" vertical="center"/>
      <protection locked="0"/>
    </xf>
    <xf numFmtId="183" fontId="7" fillId="2" borderId="30" xfId="0" applyNumberFormat="1" applyFont="1" applyFill="1" applyBorder="1" applyAlignment="1" applyProtection="1">
      <alignment horizontal="center" vertical="center"/>
      <protection locked="0"/>
    </xf>
    <xf numFmtId="183" fontId="7" fillId="0" borderId="6" xfId="0" applyNumberFormat="1" applyFont="1" applyBorder="1" applyAlignment="1">
      <alignment horizontal="center" vertical="center"/>
    </xf>
    <xf numFmtId="183" fontId="7" fillId="0" borderId="27" xfId="0" applyNumberFormat="1" applyFont="1" applyBorder="1" applyAlignment="1">
      <alignment horizontal="center" vertical="center"/>
    </xf>
    <xf numFmtId="183" fontId="7" fillId="0" borderId="30" xfId="0" applyNumberFormat="1" applyFont="1" applyBorder="1" applyAlignment="1">
      <alignment horizontal="center" vertical="center"/>
    </xf>
    <xf numFmtId="0" fontId="40" fillId="4" borderId="0" xfId="0" applyFont="1" applyFill="1">
      <alignment vertical="center"/>
    </xf>
    <xf numFmtId="188" fontId="4" fillId="2" borderId="13" xfId="0" applyNumberFormat="1" applyFont="1" applyFill="1" applyBorder="1" applyAlignment="1" applyProtection="1">
      <alignment horizontal="center" vertical="center"/>
      <protection locked="0"/>
    </xf>
    <xf numFmtId="188" fontId="4" fillId="0" borderId="13" xfId="0" applyNumberFormat="1" applyFont="1" applyBorder="1" applyAlignment="1">
      <alignment horizontal="center" vertical="center"/>
    </xf>
    <xf numFmtId="0" fontId="44" fillId="4" borderId="0" xfId="0" applyFont="1" applyFill="1">
      <alignment vertical="center"/>
    </xf>
    <xf numFmtId="0" fontId="4" fillId="7" borderId="62" xfId="0" applyFont="1" applyFill="1" applyBorder="1" applyAlignment="1" applyProtection="1">
      <alignment horizontal="center" vertical="center"/>
      <protection locked="0"/>
    </xf>
    <xf numFmtId="0" fontId="6" fillId="4" borderId="46" xfId="0" applyFont="1" applyFill="1" applyBorder="1" applyProtection="1">
      <alignment vertical="center"/>
      <protection locked="0"/>
    </xf>
    <xf numFmtId="0" fontId="6" fillId="4" borderId="0" xfId="0" applyFont="1" applyFill="1" applyProtection="1">
      <alignment vertical="center"/>
      <protection locked="0"/>
    </xf>
    <xf numFmtId="0" fontId="6" fillId="4" borderId="44" xfId="0" applyFont="1" applyFill="1" applyBorder="1" applyProtection="1">
      <alignment vertical="center"/>
      <protection locked="0"/>
    </xf>
    <xf numFmtId="0" fontId="6" fillId="4" borderId="58" xfId="0" applyFont="1" applyFill="1" applyBorder="1" applyProtection="1">
      <alignment vertical="center"/>
      <protection locked="0"/>
    </xf>
    <xf numFmtId="0" fontId="6" fillId="4" borderId="40" xfId="0" applyFont="1" applyFill="1" applyBorder="1" applyProtection="1">
      <alignment vertical="center"/>
      <protection locked="0"/>
    </xf>
    <xf numFmtId="0" fontId="6" fillId="4" borderId="59" xfId="0" applyFont="1" applyFill="1" applyBorder="1" applyProtection="1">
      <alignment vertical="center"/>
      <protection locked="0"/>
    </xf>
    <xf numFmtId="0" fontId="22" fillId="4" borderId="0" xfId="0" applyFont="1" applyFill="1" applyAlignment="1">
      <alignment horizontal="center" vertical="center"/>
    </xf>
    <xf numFmtId="0" fontId="6" fillId="4" borderId="40" xfId="0" applyFont="1" applyFill="1" applyBorder="1">
      <alignment vertical="center"/>
    </xf>
    <xf numFmtId="0" fontId="6" fillId="4" borderId="56" xfId="0" applyFont="1" applyFill="1" applyBorder="1" applyProtection="1">
      <alignment vertical="center"/>
      <protection locked="0"/>
    </xf>
    <xf numFmtId="0" fontId="6" fillId="4" borderId="48" xfId="0" applyFont="1" applyFill="1" applyBorder="1" applyProtection="1">
      <alignment vertical="center"/>
      <protection locked="0"/>
    </xf>
    <xf numFmtId="0" fontId="6" fillId="4" borderId="57" xfId="0" applyFont="1" applyFill="1" applyBorder="1" applyProtection="1">
      <alignment vertical="center"/>
      <protection locked="0"/>
    </xf>
    <xf numFmtId="0" fontId="4" fillId="4" borderId="0" xfId="0" applyFont="1" applyFill="1">
      <alignment vertical="center"/>
    </xf>
    <xf numFmtId="0" fontId="13" fillId="3" borderId="10" xfId="0" applyFont="1" applyFill="1" applyBorder="1" applyAlignment="1" applyProtection="1">
      <alignment horizontal="left" vertical="center"/>
      <protection locked="0"/>
    </xf>
    <xf numFmtId="0" fontId="13" fillId="3" borderId="11"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38" xfId="0" applyFont="1" applyFill="1" applyBorder="1" applyAlignment="1">
      <alignment horizontal="center" vertical="center"/>
    </xf>
    <xf numFmtId="38" fontId="33" fillId="4" borderId="36" xfId="0" applyNumberFormat="1" applyFont="1" applyFill="1" applyBorder="1">
      <alignment vertical="center"/>
    </xf>
    <xf numFmtId="0" fontId="33" fillId="4" borderId="36" xfId="0" applyFont="1" applyFill="1" applyBorder="1">
      <alignment vertical="center"/>
    </xf>
    <xf numFmtId="38" fontId="6" fillId="4" borderId="41" xfId="1" applyFont="1" applyFill="1" applyBorder="1" applyAlignment="1">
      <alignment horizontal="right" vertical="center"/>
    </xf>
    <xf numFmtId="38" fontId="6" fillId="4" borderId="42" xfId="1" applyFont="1" applyFill="1" applyBorder="1" applyAlignment="1">
      <alignment horizontal="right" vertical="center"/>
    </xf>
    <xf numFmtId="38" fontId="6" fillId="4" borderId="38" xfId="1" applyFont="1" applyFill="1" applyBorder="1" applyAlignment="1">
      <alignment horizontal="right" vertical="center"/>
    </xf>
    <xf numFmtId="38" fontId="33" fillId="4" borderId="3" xfId="1" applyFont="1" applyFill="1" applyBorder="1">
      <alignment vertical="center"/>
    </xf>
    <xf numFmtId="38" fontId="33" fillId="4" borderId="4" xfId="1" applyFont="1" applyFill="1" applyBorder="1">
      <alignment vertical="center"/>
    </xf>
    <xf numFmtId="38" fontId="33" fillId="4" borderId="8" xfId="1" applyFont="1" applyFill="1" applyBorder="1">
      <alignment vertical="center"/>
    </xf>
    <xf numFmtId="0" fontId="5" fillId="3" borderId="25" xfId="0" applyFont="1" applyFill="1" applyBorder="1" applyAlignment="1" applyProtection="1">
      <alignment horizontal="left" vertical="center"/>
      <protection locked="0"/>
    </xf>
    <xf numFmtId="0" fontId="5" fillId="3" borderId="26"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178" fontId="7" fillId="5" borderId="25" xfId="1" applyNumberFormat="1" applyFont="1" applyFill="1" applyBorder="1" applyAlignment="1">
      <alignment horizontal="center" vertical="center"/>
    </xf>
    <xf numFmtId="178" fontId="7" fillId="5" borderId="26" xfId="1" applyNumberFormat="1" applyFont="1" applyFill="1" applyBorder="1" applyAlignment="1">
      <alignment horizontal="center" vertical="center"/>
    </xf>
    <xf numFmtId="178" fontId="7" fillId="5" borderId="28" xfId="1" applyNumberFormat="1" applyFont="1" applyFill="1" applyBorder="1" applyAlignment="1">
      <alignment horizontal="center" vertical="center"/>
    </xf>
    <xf numFmtId="38" fontId="33" fillId="4" borderId="27" xfId="1" applyFont="1" applyFill="1" applyBorder="1">
      <alignment vertical="center"/>
    </xf>
    <xf numFmtId="38" fontId="33" fillId="4" borderId="25" xfId="1" applyFont="1" applyFill="1" applyBorder="1" applyAlignment="1">
      <alignment horizontal="right" vertical="center"/>
    </xf>
    <xf numFmtId="38" fontId="33" fillId="4" borderId="26" xfId="1" applyFont="1" applyFill="1" applyBorder="1" applyAlignment="1">
      <alignment horizontal="right" vertical="center"/>
    </xf>
    <xf numFmtId="38" fontId="33" fillId="4" borderId="28" xfId="1" applyFont="1" applyFill="1" applyBorder="1" applyAlignment="1">
      <alignment horizontal="right" vertical="center"/>
    </xf>
    <xf numFmtId="176" fontId="7" fillId="5" borderId="31" xfId="1" applyNumberFormat="1" applyFont="1" applyFill="1" applyBorder="1" applyAlignment="1">
      <alignment horizontal="center" vertical="center"/>
    </xf>
    <xf numFmtId="176" fontId="7" fillId="5" borderId="32" xfId="1" applyNumberFormat="1" applyFont="1" applyFill="1" applyBorder="1" applyAlignment="1">
      <alignment horizontal="center" vertical="center"/>
    </xf>
    <xf numFmtId="176" fontId="7" fillId="5" borderId="33" xfId="1" applyNumberFormat="1" applyFont="1" applyFill="1" applyBorder="1" applyAlignment="1">
      <alignment horizontal="center" vertical="center"/>
    </xf>
    <xf numFmtId="38" fontId="33" fillId="4" borderId="30" xfId="1" applyFont="1" applyFill="1" applyBorder="1">
      <alignment vertical="center"/>
    </xf>
    <xf numFmtId="38" fontId="33" fillId="4" borderId="31" xfId="1" applyFont="1" applyFill="1" applyBorder="1" applyAlignment="1">
      <alignment horizontal="right" vertical="center"/>
    </xf>
    <xf numFmtId="38" fontId="33" fillId="4" borderId="32" xfId="1" applyFont="1" applyFill="1" applyBorder="1" applyAlignment="1">
      <alignment horizontal="right" vertical="center"/>
    </xf>
    <xf numFmtId="38" fontId="33" fillId="4" borderId="33" xfId="1" applyFont="1" applyFill="1" applyBorder="1" applyAlignment="1">
      <alignment horizontal="right" vertical="center"/>
    </xf>
    <xf numFmtId="0" fontId="5" fillId="7" borderId="15"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3" borderId="4" xfId="0" applyFont="1" applyFill="1" applyBorder="1" applyAlignment="1" applyProtection="1">
      <alignment horizontal="left" vertical="center" shrinkToFit="1"/>
      <protection locked="0"/>
    </xf>
    <xf numFmtId="0" fontId="5" fillId="3" borderId="8" xfId="0" applyFont="1" applyFill="1" applyBorder="1" applyAlignment="1" applyProtection="1">
      <alignment horizontal="left" vertical="center" shrinkToFit="1"/>
      <protection locked="0"/>
    </xf>
    <xf numFmtId="0" fontId="7" fillId="4" borderId="37" xfId="0" applyFont="1" applyFill="1" applyBorder="1" applyAlignment="1">
      <alignment horizontal="left" vertical="center"/>
    </xf>
    <xf numFmtId="0" fontId="7" fillId="4" borderId="34" xfId="0" applyFont="1" applyFill="1" applyBorder="1" applyAlignment="1">
      <alignment horizontal="left" vertical="center"/>
    </xf>
    <xf numFmtId="0" fontId="7" fillId="4" borderId="35" xfId="0" applyFont="1" applyFill="1" applyBorder="1" applyAlignment="1">
      <alignment horizontal="left" vertical="center"/>
    </xf>
    <xf numFmtId="0" fontId="5" fillId="8" borderId="41" xfId="0" applyFont="1" applyFill="1" applyBorder="1" applyAlignment="1">
      <alignment horizontal="center" vertical="center"/>
    </xf>
    <xf numFmtId="0" fontId="5" fillId="8" borderId="42" xfId="0" applyFont="1" applyFill="1" applyBorder="1" applyAlignment="1">
      <alignment horizontal="center" vertical="center"/>
    </xf>
    <xf numFmtId="0" fontId="5" fillId="8" borderId="38" xfId="0" applyFont="1" applyFill="1" applyBorder="1" applyAlignment="1">
      <alignment horizontal="center" vertical="center"/>
    </xf>
    <xf numFmtId="0" fontId="13" fillId="8" borderId="21" xfId="0" applyFont="1" applyFill="1" applyBorder="1" applyAlignment="1">
      <alignment horizontal="center" vertical="center"/>
    </xf>
    <xf numFmtId="0" fontId="13" fillId="8" borderId="9" xfId="0" applyFont="1" applyFill="1" applyBorder="1" applyAlignment="1">
      <alignment horizontal="center" vertical="center"/>
    </xf>
    <xf numFmtId="0" fontId="7" fillId="3" borderId="48" xfId="0" applyFont="1" applyFill="1" applyBorder="1" applyAlignment="1" applyProtection="1">
      <alignment horizontal="left" vertical="center" wrapText="1"/>
      <protection locked="0"/>
    </xf>
    <xf numFmtId="0" fontId="7" fillId="3" borderId="49"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3" borderId="12" xfId="0" applyFont="1" applyFill="1" applyBorder="1" applyAlignment="1" applyProtection="1">
      <alignment horizontal="left" vertical="center" wrapText="1"/>
      <protection locked="0"/>
    </xf>
    <xf numFmtId="0" fontId="5" fillId="3" borderId="39" xfId="0" applyFont="1" applyFill="1" applyBorder="1" applyAlignment="1" applyProtection="1">
      <alignment horizontal="left" vertical="center"/>
      <protection locked="0"/>
    </xf>
    <xf numFmtId="0" fontId="5" fillId="3" borderId="40"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178" fontId="7" fillId="5" borderId="39" xfId="0" applyNumberFormat="1" applyFont="1" applyFill="1" applyBorder="1" applyAlignment="1">
      <alignment horizontal="center" vertical="center"/>
    </xf>
    <xf numFmtId="178" fontId="7" fillId="5" borderId="40" xfId="0" applyNumberFormat="1" applyFont="1" applyFill="1" applyBorder="1" applyAlignment="1">
      <alignment horizontal="center" vertical="center"/>
    </xf>
    <xf numFmtId="178" fontId="7" fillId="5" borderId="7" xfId="0" applyNumberFormat="1" applyFont="1" applyFill="1" applyBorder="1" applyAlignment="1">
      <alignment horizontal="center" vertical="center"/>
    </xf>
    <xf numFmtId="38" fontId="33" fillId="4" borderId="5" xfId="1" applyFont="1" applyFill="1" applyBorder="1">
      <alignment vertical="center"/>
    </xf>
    <xf numFmtId="38" fontId="7" fillId="2" borderId="25" xfId="1" applyFont="1" applyFill="1" applyBorder="1" applyAlignment="1" applyProtection="1">
      <alignment horizontal="right" vertical="center" shrinkToFit="1"/>
      <protection locked="0"/>
    </xf>
    <xf numFmtId="38" fontId="7" fillId="2" borderId="26" xfId="1" applyFont="1" applyFill="1" applyBorder="1" applyAlignment="1" applyProtection="1">
      <alignment horizontal="right" vertical="center" shrinkToFit="1"/>
      <protection locked="0"/>
    </xf>
    <xf numFmtId="38" fontId="7" fillId="2" borderId="28" xfId="1" applyFont="1" applyFill="1" applyBorder="1" applyAlignment="1" applyProtection="1">
      <alignment horizontal="right" vertical="center" shrinkToFit="1"/>
      <protection locked="0"/>
    </xf>
    <xf numFmtId="176" fontId="7" fillId="2" borderId="25" xfId="0" applyNumberFormat="1" applyFont="1" applyFill="1" applyBorder="1" applyAlignment="1" applyProtection="1">
      <alignment horizontal="right" vertical="center" shrinkToFit="1"/>
      <protection locked="0"/>
    </xf>
    <xf numFmtId="176" fontId="7" fillId="2" borderId="28" xfId="0" applyNumberFormat="1" applyFont="1" applyFill="1" applyBorder="1" applyAlignment="1" applyProtection="1">
      <alignment horizontal="right" vertical="center" shrinkToFit="1"/>
      <protection locked="0"/>
    </xf>
    <xf numFmtId="38" fontId="32" fillId="5" borderId="25" xfId="1" applyFont="1" applyFill="1" applyBorder="1" applyAlignment="1">
      <alignment horizontal="right" vertical="center"/>
    </xf>
    <xf numFmtId="38" fontId="32" fillId="5" borderId="26" xfId="1" applyFont="1" applyFill="1" applyBorder="1" applyAlignment="1">
      <alignment horizontal="right" vertical="center"/>
    </xf>
    <xf numFmtId="38" fontId="32" fillId="5" borderId="28" xfId="1" applyFont="1" applyFill="1" applyBorder="1" applyAlignment="1">
      <alignment horizontal="right" vertical="center"/>
    </xf>
    <xf numFmtId="0" fontId="7" fillId="2" borderId="31" xfId="0" applyFont="1" applyFill="1" applyBorder="1" applyAlignment="1" applyProtection="1">
      <alignment horizontal="left" vertical="center"/>
      <protection locked="0"/>
    </xf>
    <xf numFmtId="0" fontId="7" fillId="2" borderId="32" xfId="0" applyFont="1" applyFill="1" applyBorder="1" applyAlignment="1" applyProtection="1">
      <alignment horizontal="left" vertical="center"/>
      <protection locked="0"/>
    </xf>
    <xf numFmtId="0" fontId="7" fillId="2" borderId="33" xfId="0" applyFont="1" applyFill="1" applyBorder="1" applyAlignment="1" applyProtection="1">
      <alignment horizontal="left" vertical="center"/>
      <protection locked="0"/>
    </xf>
    <xf numFmtId="182" fontId="7" fillId="2" borderId="31" xfId="0" applyNumberFormat="1" applyFont="1" applyFill="1" applyBorder="1" applyAlignment="1" applyProtection="1">
      <alignment horizontal="right" vertical="center"/>
      <protection locked="0"/>
    </xf>
    <xf numFmtId="182" fontId="7" fillId="2" borderId="33" xfId="0" applyNumberFormat="1" applyFont="1" applyFill="1" applyBorder="1" applyAlignment="1" applyProtection="1">
      <alignment horizontal="right" vertical="center"/>
      <protection locked="0"/>
    </xf>
    <xf numFmtId="38" fontId="7" fillId="2" borderId="31" xfId="1" applyFont="1" applyFill="1" applyBorder="1" applyAlignment="1" applyProtection="1">
      <alignment horizontal="right" vertical="center" shrinkToFit="1"/>
      <protection locked="0"/>
    </xf>
    <xf numFmtId="38" fontId="7" fillId="2" borderId="32" xfId="1" applyFont="1" applyFill="1" applyBorder="1" applyAlignment="1" applyProtection="1">
      <alignment horizontal="right" vertical="center" shrinkToFit="1"/>
      <protection locked="0"/>
    </xf>
    <xf numFmtId="38" fontId="7" fillId="2" borderId="33" xfId="1" applyFont="1" applyFill="1" applyBorder="1" applyAlignment="1" applyProtection="1">
      <alignment horizontal="right" vertical="center" shrinkToFit="1"/>
      <protection locked="0"/>
    </xf>
    <xf numFmtId="176" fontId="7" fillId="2" borderId="31" xfId="0" applyNumberFormat="1" applyFont="1" applyFill="1" applyBorder="1" applyAlignment="1" applyProtection="1">
      <alignment horizontal="right" vertical="center" shrinkToFit="1"/>
      <protection locked="0"/>
    </xf>
    <xf numFmtId="176" fontId="7" fillId="2" borderId="33" xfId="0" applyNumberFormat="1" applyFont="1" applyFill="1" applyBorder="1" applyAlignment="1" applyProtection="1">
      <alignment horizontal="right" vertical="center" shrinkToFit="1"/>
      <protection locked="0"/>
    </xf>
    <xf numFmtId="38" fontId="32" fillId="5" borderId="31" xfId="1" applyFont="1" applyFill="1" applyBorder="1" applyAlignment="1">
      <alignment horizontal="right" vertical="center"/>
    </xf>
    <xf numFmtId="38" fontId="32" fillId="5" borderId="32" xfId="1" applyFont="1" applyFill="1" applyBorder="1" applyAlignment="1">
      <alignment horizontal="right" vertical="center"/>
    </xf>
    <xf numFmtId="38" fontId="32" fillId="5" borderId="33" xfId="1" applyFont="1" applyFill="1" applyBorder="1" applyAlignment="1">
      <alignment horizontal="right" vertical="center"/>
    </xf>
    <xf numFmtId="0" fontId="15" fillId="7" borderId="21" xfId="0" applyFont="1" applyFill="1"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7" fillId="2" borderId="28" xfId="0" applyFont="1" applyFill="1" applyBorder="1" applyAlignment="1" applyProtection="1">
      <alignment horizontal="left" vertical="center"/>
      <protection locked="0"/>
    </xf>
    <xf numFmtId="182" fontId="7" fillId="2" borderId="25" xfId="0" applyNumberFormat="1" applyFont="1" applyFill="1" applyBorder="1" applyAlignment="1" applyProtection="1">
      <alignment horizontal="right" vertical="center"/>
      <protection locked="0"/>
    </xf>
    <xf numFmtId="182" fontId="7" fillId="2" borderId="28" xfId="0" applyNumberFormat="1" applyFont="1" applyFill="1" applyBorder="1" applyAlignment="1" applyProtection="1">
      <alignment horizontal="right" vertical="center"/>
      <protection locked="0"/>
    </xf>
    <xf numFmtId="0" fontId="6" fillId="3" borderId="43" xfId="0" applyFont="1" applyFill="1" applyBorder="1" applyProtection="1">
      <alignment vertical="center"/>
      <protection locked="0"/>
    </xf>
    <xf numFmtId="0" fontId="6" fillId="3" borderId="9" xfId="0" applyFont="1" applyFill="1" applyBorder="1" applyProtection="1">
      <alignment vertical="center"/>
      <protection locked="0"/>
    </xf>
    <xf numFmtId="0" fontId="21" fillId="3" borderId="43" xfId="0" applyFont="1" applyFill="1" applyBorder="1" applyAlignment="1" applyProtection="1">
      <alignment horizontal="center" vertical="center"/>
      <protection locked="0"/>
    </xf>
    <xf numFmtId="0" fontId="21" fillId="3" borderId="9" xfId="0" applyFont="1" applyFill="1" applyBorder="1" applyAlignment="1" applyProtection="1">
      <alignment horizontal="center" vertical="center"/>
      <protection locked="0"/>
    </xf>
    <xf numFmtId="0" fontId="6" fillId="7" borderId="53" xfId="0" applyFont="1" applyFill="1" applyBorder="1">
      <alignment vertical="center"/>
    </xf>
    <xf numFmtId="0" fontId="6" fillId="7" borderId="51" xfId="0" applyFont="1" applyFill="1" applyBorder="1">
      <alignment vertical="center"/>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182" fontId="7" fillId="2" borderId="3" xfId="0" applyNumberFormat="1" applyFont="1" applyFill="1" applyBorder="1" applyAlignment="1" applyProtection="1">
      <alignment horizontal="right" vertical="center"/>
      <protection locked="0"/>
    </xf>
    <xf numFmtId="182" fontId="7" fillId="2" borderId="8" xfId="0" applyNumberFormat="1" applyFont="1" applyFill="1" applyBorder="1" applyAlignment="1" applyProtection="1">
      <alignment horizontal="right" vertical="center"/>
      <protection locked="0"/>
    </xf>
    <xf numFmtId="38" fontId="7" fillId="2" borderId="3" xfId="1" applyFont="1" applyFill="1" applyBorder="1" applyAlignment="1" applyProtection="1">
      <alignment horizontal="right" vertical="center" shrinkToFit="1"/>
      <protection locked="0"/>
    </xf>
    <xf numFmtId="38" fontId="7" fillId="2" borderId="4" xfId="1" applyFont="1" applyFill="1" applyBorder="1" applyAlignment="1" applyProtection="1">
      <alignment horizontal="right" vertical="center" shrinkToFit="1"/>
      <protection locked="0"/>
    </xf>
    <xf numFmtId="38" fontId="7" fillId="2" borderId="8" xfId="1" applyFont="1" applyFill="1" applyBorder="1" applyAlignment="1" applyProtection="1">
      <alignment horizontal="right" vertical="center" shrinkToFit="1"/>
      <protection locked="0"/>
    </xf>
    <xf numFmtId="176" fontId="7" fillId="2" borderId="3" xfId="0" applyNumberFormat="1" applyFont="1" applyFill="1" applyBorder="1" applyAlignment="1" applyProtection="1">
      <alignment horizontal="right" vertical="center" shrinkToFit="1"/>
      <protection locked="0"/>
    </xf>
    <xf numFmtId="176" fontId="7" fillId="2" borderId="8" xfId="0" applyNumberFormat="1" applyFont="1" applyFill="1" applyBorder="1" applyAlignment="1" applyProtection="1">
      <alignment horizontal="right" vertical="center" shrinkToFit="1"/>
      <protection locked="0"/>
    </xf>
    <xf numFmtId="38" fontId="32" fillId="5" borderId="3" xfId="1" applyFont="1" applyFill="1" applyBorder="1" applyAlignment="1">
      <alignment horizontal="right" vertical="center"/>
    </xf>
    <xf numFmtId="38" fontId="32" fillId="5" borderId="4" xfId="1" applyFont="1" applyFill="1" applyBorder="1" applyAlignment="1">
      <alignment horizontal="right" vertical="center"/>
    </xf>
    <xf numFmtId="38" fontId="32" fillId="5" borderId="8" xfId="1" applyFont="1" applyFill="1" applyBorder="1" applyAlignment="1">
      <alignment horizontal="right" vertical="center"/>
    </xf>
    <xf numFmtId="0" fontId="6" fillId="3" borderId="1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7" borderId="54" xfId="0" applyFont="1" applyFill="1" applyBorder="1">
      <alignment vertical="center"/>
    </xf>
    <xf numFmtId="0" fontId="6" fillId="7" borderId="52" xfId="0" applyFont="1" applyFill="1" applyBorder="1">
      <alignment vertical="center"/>
    </xf>
    <xf numFmtId="0" fontId="5" fillId="7" borderId="22"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24" xfId="0" applyFont="1" applyFill="1" applyBorder="1" applyAlignment="1">
      <alignment horizontal="center"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38" fontId="6" fillId="3" borderId="10" xfId="1" applyFont="1" applyFill="1" applyBorder="1" applyProtection="1">
      <alignment vertical="center"/>
      <protection locked="0"/>
    </xf>
    <xf numFmtId="38" fontId="6" fillId="3" borderId="11" xfId="1" applyFont="1" applyFill="1" applyBorder="1" applyProtection="1">
      <alignment vertical="center"/>
      <protection locked="0"/>
    </xf>
    <xf numFmtId="38" fontId="6" fillId="3" borderId="12" xfId="1" applyFont="1" applyFill="1" applyBorder="1" applyProtection="1">
      <alignment vertical="center"/>
      <protection locked="0"/>
    </xf>
    <xf numFmtId="38" fontId="6" fillId="0" borderId="9" xfId="1" applyFont="1" applyFill="1" applyBorder="1">
      <alignment vertical="center"/>
    </xf>
    <xf numFmtId="0" fontId="16" fillId="4" borderId="0" xfId="0" applyFont="1" applyFill="1" applyAlignment="1">
      <alignment vertical="top"/>
    </xf>
    <xf numFmtId="0" fontId="6" fillId="4" borderId="0" xfId="0" applyFont="1" applyFill="1" applyAlignment="1"/>
    <xf numFmtId="0" fontId="6" fillId="4" borderId="11" xfId="0" applyFont="1" applyFill="1" applyBorder="1" applyAlignment="1"/>
    <xf numFmtId="0" fontId="30" fillId="4" borderId="0" xfId="0" applyFont="1" applyFill="1" applyAlignment="1">
      <alignment horizontal="left" wrapText="1"/>
    </xf>
    <xf numFmtId="0" fontId="17" fillId="4" borderId="0" xfId="0" applyFont="1" applyFill="1" applyAlignment="1">
      <alignment horizontal="left" wrapText="1"/>
    </xf>
    <xf numFmtId="0" fontId="17" fillId="4" borderId="0" xfId="0" applyFont="1" applyFill="1" applyAlignment="1">
      <alignment horizontal="left"/>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4" fillId="2" borderId="17" xfId="0" applyFont="1" applyFill="1" applyBorder="1" applyAlignment="1" applyProtection="1">
      <alignment horizontal="left" vertical="center" shrinkToFit="1"/>
      <protection locked="0"/>
    </xf>
    <xf numFmtId="0" fontId="7" fillId="0" borderId="15" xfId="0" applyFont="1" applyBorder="1" applyAlignment="1">
      <alignment horizontal="center" vertical="center" wrapText="1"/>
    </xf>
    <xf numFmtId="0" fontId="7" fillId="0" borderId="16" xfId="0" applyFont="1" applyBorder="1" applyAlignment="1">
      <alignment horizontal="center" vertical="center"/>
    </xf>
    <xf numFmtId="0" fontId="7" fillId="0" borderId="20"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0" fillId="3" borderId="16" xfId="0" applyFont="1" applyFill="1" applyBorder="1" applyAlignment="1" applyProtection="1">
      <alignment horizontal="center" vertical="center" wrapText="1"/>
      <protection locked="0"/>
    </xf>
    <xf numFmtId="0" fontId="20" fillId="3" borderId="11" xfId="0" applyFont="1" applyFill="1" applyBorder="1" applyAlignment="1" applyProtection="1">
      <alignment horizontal="center" vertical="center" wrapText="1"/>
      <protection locked="0"/>
    </xf>
    <xf numFmtId="0" fontId="38" fillId="0" borderId="16" xfId="0" applyFont="1" applyBorder="1" applyAlignment="1">
      <alignment horizontal="center" vertical="center"/>
    </xf>
    <xf numFmtId="0" fontId="38" fillId="0" borderId="20"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5" xfId="0" applyFont="1" applyFill="1" applyBorder="1" applyAlignment="1">
      <alignment horizontal="center" vertical="center"/>
    </xf>
    <xf numFmtId="0" fontId="16" fillId="4" borderId="16" xfId="0" applyFont="1" applyFill="1" applyBorder="1" applyAlignment="1">
      <alignment horizontal="left"/>
    </xf>
    <xf numFmtId="0" fontId="15" fillId="4" borderId="15"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6" fillId="3" borderId="16" xfId="0" applyFont="1" applyFill="1" applyBorder="1" applyProtection="1">
      <alignment vertical="center"/>
      <protection locked="0"/>
    </xf>
    <xf numFmtId="0" fontId="24" fillId="3" borderId="16" xfId="0" applyFont="1" applyFill="1" applyBorder="1" applyProtection="1">
      <alignment vertical="center"/>
      <protection locked="0"/>
    </xf>
    <xf numFmtId="0" fontId="24" fillId="3" borderId="20" xfId="0" applyFont="1" applyFill="1" applyBorder="1" applyProtection="1">
      <alignment vertical="center"/>
      <protection locked="0"/>
    </xf>
    <xf numFmtId="0" fontId="5" fillId="4" borderId="0" xfId="0" applyFont="1" applyFill="1">
      <alignment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5" fillId="4" borderId="8" xfId="0" applyFont="1" applyFill="1" applyBorder="1" applyAlignment="1">
      <alignment horizontal="left" vertical="center"/>
    </xf>
    <xf numFmtId="0" fontId="4" fillId="3" borderId="10"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22" xfId="0" applyFont="1" applyFill="1" applyBorder="1" applyAlignment="1">
      <alignment horizontal="left" vertical="center" shrinkToFit="1"/>
    </xf>
    <xf numFmtId="0" fontId="7" fillId="4" borderId="23" xfId="0" applyFont="1" applyFill="1" applyBorder="1" applyAlignment="1">
      <alignment horizontal="left" vertical="center" shrinkToFit="1"/>
    </xf>
    <xf numFmtId="0" fontId="7" fillId="4" borderId="16" xfId="0" applyFont="1" applyFill="1" applyBorder="1" applyAlignment="1">
      <alignment horizontal="left" vertical="center" shrinkToFit="1"/>
    </xf>
    <xf numFmtId="0" fontId="7" fillId="4" borderId="20" xfId="0" applyFont="1" applyFill="1" applyBorder="1" applyAlignment="1">
      <alignment horizontal="left" vertical="center" shrinkToFit="1"/>
    </xf>
    <xf numFmtId="0" fontId="7" fillId="4" borderId="15" xfId="0" applyFont="1" applyFill="1" applyBorder="1" applyAlignment="1">
      <alignment horizontal="center" vertical="center"/>
    </xf>
    <xf numFmtId="0" fontId="31" fillId="4" borderId="16" xfId="0" applyFont="1" applyFill="1" applyBorder="1" applyAlignment="1">
      <alignment horizontal="center" vertical="center"/>
    </xf>
    <xf numFmtId="0" fontId="31" fillId="4" borderId="20" xfId="0" applyFont="1" applyFill="1" applyBorder="1" applyAlignment="1">
      <alignment horizontal="center" vertical="center"/>
    </xf>
    <xf numFmtId="185" fontId="4" fillId="2" borderId="22" xfId="0" applyNumberFormat="1" applyFont="1" applyFill="1" applyBorder="1" applyAlignment="1" applyProtection="1">
      <alignment horizontal="left" vertical="center"/>
      <protection locked="0"/>
    </xf>
    <xf numFmtId="185" fontId="4" fillId="2" borderId="23" xfId="0" applyNumberFormat="1" applyFont="1" applyFill="1" applyBorder="1" applyAlignment="1" applyProtection="1">
      <alignment horizontal="left" vertical="center"/>
      <protection locked="0"/>
    </xf>
    <xf numFmtId="185" fontId="4" fillId="2" borderId="24" xfId="0" applyNumberFormat="1" applyFont="1" applyFill="1" applyBorder="1" applyAlignment="1" applyProtection="1">
      <alignment horizontal="left" vertical="center"/>
      <protection locked="0"/>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20" xfId="0" applyFont="1" applyFill="1" applyBorder="1" applyAlignment="1">
      <alignment horizontal="center" vertical="center"/>
    </xf>
    <xf numFmtId="0" fontId="4" fillId="2" borderId="22"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5" fillId="4" borderId="5" xfId="0" applyFont="1" applyFill="1" applyBorder="1" applyAlignment="1">
      <alignment horizontal="center" vertical="center"/>
    </xf>
    <xf numFmtId="31" fontId="3" fillId="2" borderId="47" xfId="0" applyNumberFormat="1" applyFont="1" applyFill="1" applyBorder="1" applyAlignment="1" applyProtection="1">
      <alignment horizontal="center" vertical="center"/>
      <protection locked="0"/>
    </xf>
    <xf numFmtId="31" fontId="3" fillId="2" borderId="48" xfId="0" applyNumberFormat="1" applyFont="1" applyFill="1" applyBorder="1" applyAlignment="1" applyProtection="1">
      <alignment horizontal="center" vertical="center"/>
      <protection locked="0"/>
    </xf>
    <xf numFmtId="31" fontId="3" fillId="2" borderId="49" xfId="0" applyNumberFormat="1" applyFont="1" applyFill="1" applyBorder="1" applyAlignment="1" applyProtection="1">
      <alignment horizontal="center" vertical="center"/>
      <protection locked="0"/>
    </xf>
    <xf numFmtId="186" fontId="4" fillId="2" borderId="50" xfId="0" applyNumberFormat="1" applyFont="1" applyFill="1" applyBorder="1" applyAlignment="1" applyProtection="1">
      <alignment horizontal="center" vertical="center"/>
      <protection locked="0"/>
    </xf>
    <xf numFmtId="179" fontId="6" fillId="3" borderId="50" xfId="0" applyNumberFormat="1" applyFont="1" applyFill="1" applyBorder="1" applyAlignment="1" applyProtection="1">
      <alignment horizontal="center" vertical="center"/>
      <protection locked="0"/>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8"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8"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8"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8" xfId="0" applyFont="1" applyFill="1" applyBorder="1" applyAlignment="1">
      <alignment horizontal="center" vertical="center"/>
    </xf>
    <xf numFmtId="177" fontId="9" fillId="4" borderId="13" xfId="0" applyNumberFormat="1" applyFont="1" applyFill="1" applyBorder="1" applyAlignment="1">
      <alignment horizontal="right" vertical="center"/>
    </xf>
    <xf numFmtId="177" fontId="9" fillId="4" borderId="14" xfId="0" applyNumberFormat="1" applyFont="1" applyFill="1" applyBorder="1" applyAlignment="1">
      <alignment horizontal="right" vertical="center"/>
    </xf>
    <xf numFmtId="177" fontId="9" fillId="4" borderId="17" xfId="0" applyNumberFormat="1" applyFont="1" applyFill="1" applyBorder="1" applyAlignment="1">
      <alignment horizontal="right" vertical="center"/>
    </xf>
    <xf numFmtId="177" fontId="10" fillId="4" borderId="13" xfId="0" applyNumberFormat="1" applyFont="1" applyFill="1" applyBorder="1" applyAlignment="1">
      <alignment horizontal="right" vertical="center"/>
    </xf>
    <xf numFmtId="177" fontId="10" fillId="4" borderId="14" xfId="0" applyNumberFormat="1" applyFont="1" applyFill="1" applyBorder="1" applyAlignment="1">
      <alignment horizontal="right" vertical="center"/>
    </xf>
    <xf numFmtId="177" fontId="10" fillId="4" borderId="17" xfId="0" applyNumberFormat="1" applyFont="1" applyFill="1" applyBorder="1" applyAlignment="1">
      <alignment horizontal="right" vertical="center"/>
    </xf>
    <xf numFmtId="0" fontId="11" fillId="10" borderId="1" xfId="0" applyFont="1" applyFill="1" applyBorder="1" applyAlignment="1">
      <alignment horizontal="center" vertical="center"/>
    </xf>
    <xf numFmtId="0" fontId="11" fillId="10" borderId="2" xfId="0" applyFont="1" applyFill="1" applyBorder="1" applyAlignment="1">
      <alignment horizontal="center" vertical="center"/>
    </xf>
    <xf numFmtId="0" fontId="11" fillId="10" borderId="29" xfId="0" applyFont="1" applyFill="1" applyBorder="1" applyAlignment="1">
      <alignment horizontal="center" vertical="center"/>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184" fontId="4" fillId="3" borderId="22" xfId="0" applyNumberFormat="1" applyFont="1" applyFill="1" applyBorder="1" applyAlignment="1" applyProtection="1">
      <alignment horizontal="center" vertical="center" shrinkToFit="1"/>
      <protection locked="0"/>
    </xf>
    <xf numFmtId="184" fontId="4" fillId="3" borderId="23" xfId="0" applyNumberFormat="1" applyFont="1" applyFill="1" applyBorder="1" applyAlignment="1" applyProtection="1">
      <alignment horizontal="center" vertical="center" shrinkToFit="1"/>
      <protection locked="0"/>
    </xf>
    <xf numFmtId="184" fontId="4" fillId="3" borderId="24" xfId="0" applyNumberFormat="1" applyFont="1" applyFill="1" applyBorder="1" applyAlignment="1" applyProtection="1">
      <alignment horizontal="center" vertical="center" shrinkToFit="1"/>
      <protection locked="0"/>
    </xf>
    <xf numFmtId="0" fontId="15" fillId="4" borderId="22"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24"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7" fillId="2" borderId="25" xfId="0" applyFont="1" applyFill="1" applyBorder="1" applyAlignment="1" applyProtection="1">
      <alignment horizontal="left" vertical="center" shrinkToFit="1"/>
      <protection locked="0"/>
    </xf>
    <xf numFmtId="0" fontId="7" fillId="2" borderId="26" xfId="0" applyFont="1" applyFill="1" applyBorder="1" applyAlignment="1" applyProtection="1">
      <alignment horizontal="left" vertical="center" shrinkToFit="1"/>
      <protection locked="0"/>
    </xf>
    <xf numFmtId="0" fontId="7" fillId="2" borderId="28" xfId="0" applyFont="1" applyFill="1" applyBorder="1" applyAlignment="1" applyProtection="1">
      <alignment horizontal="left" vertical="center" shrinkToFit="1"/>
      <protection locked="0"/>
    </xf>
    <xf numFmtId="0" fontId="6" fillId="4" borderId="23" xfId="0" applyFont="1" applyFill="1" applyBorder="1" applyAlignment="1">
      <alignment horizontal="center" vertical="center" shrinkToFit="1"/>
    </xf>
    <xf numFmtId="0" fontId="6" fillId="4" borderId="24" xfId="0" applyFont="1" applyFill="1" applyBorder="1" applyAlignment="1">
      <alignment horizontal="center" vertical="center" shrinkToFit="1"/>
    </xf>
    <xf numFmtId="0" fontId="7" fillId="2" borderId="31" xfId="0" applyFont="1" applyFill="1" applyBorder="1" applyAlignment="1" applyProtection="1">
      <alignment horizontal="left" vertical="center" shrinkToFit="1"/>
      <protection locked="0"/>
    </xf>
    <xf numFmtId="0" fontId="7" fillId="2" borderId="32" xfId="0" applyFont="1" applyFill="1" applyBorder="1" applyAlignment="1" applyProtection="1">
      <alignment horizontal="left" vertical="center" shrinkToFit="1"/>
      <protection locked="0"/>
    </xf>
    <xf numFmtId="0" fontId="7" fillId="2" borderId="33" xfId="0" applyFont="1" applyFill="1" applyBorder="1" applyAlignment="1" applyProtection="1">
      <alignment horizontal="left" vertical="center" shrinkToFit="1"/>
      <protection locked="0"/>
    </xf>
    <xf numFmtId="0" fontId="7" fillId="2" borderId="3" xfId="0" applyFont="1" applyFill="1" applyBorder="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187" fontId="21" fillId="3" borderId="43" xfId="0" applyNumberFormat="1" applyFont="1" applyFill="1" applyBorder="1" applyAlignment="1" applyProtection="1">
      <alignment horizontal="center" vertical="center"/>
      <protection locked="0"/>
    </xf>
    <xf numFmtId="187" fontId="21" fillId="3" borderId="9" xfId="0" applyNumberFormat="1" applyFont="1" applyFill="1" applyBorder="1" applyAlignment="1" applyProtection="1">
      <alignment horizontal="center" vertical="center"/>
      <protection locked="0"/>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24" xfId="0" applyFont="1" applyFill="1" applyBorder="1" applyAlignment="1">
      <alignment horizontal="center" vertical="center"/>
    </xf>
    <xf numFmtId="187" fontId="21" fillId="0" borderId="15" xfId="0" applyNumberFormat="1" applyFont="1" applyBorder="1" applyAlignment="1">
      <alignment horizontal="center" vertical="center"/>
    </xf>
    <xf numFmtId="187" fontId="21" fillId="0" borderId="16" xfId="0" applyNumberFormat="1" applyFont="1" applyBorder="1" applyAlignment="1">
      <alignment horizontal="center" vertical="center"/>
    </xf>
    <xf numFmtId="187" fontId="21" fillId="0" borderId="20" xfId="0" applyNumberFormat="1" applyFont="1" applyBorder="1" applyAlignment="1">
      <alignment horizontal="center" vertical="center"/>
    </xf>
    <xf numFmtId="187" fontId="21" fillId="0" borderId="10" xfId="0" applyNumberFormat="1" applyFont="1" applyBorder="1" applyAlignment="1">
      <alignment horizontal="center" vertical="center"/>
    </xf>
    <xf numFmtId="187" fontId="21" fillId="0" borderId="11" xfId="0" applyNumberFormat="1" applyFont="1" applyBorder="1" applyAlignment="1">
      <alignment horizontal="center" vertical="center"/>
    </xf>
    <xf numFmtId="187" fontId="21" fillId="0" borderId="12" xfId="0" applyNumberFormat="1" applyFont="1" applyBorder="1" applyAlignment="1">
      <alignment horizontal="center" vertical="center"/>
    </xf>
    <xf numFmtId="185" fontId="4" fillId="0" borderId="22" xfId="0" applyNumberFormat="1" applyFont="1" applyBorder="1" applyAlignment="1">
      <alignment horizontal="left" vertical="center"/>
    </xf>
    <xf numFmtId="185" fontId="4" fillId="0" borderId="23" xfId="0" applyNumberFormat="1" applyFont="1" applyBorder="1" applyAlignment="1">
      <alignment horizontal="left" vertical="center"/>
    </xf>
    <xf numFmtId="185" fontId="4" fillId="0" borderId="24" xfId="0" applyNumberFormat="1" applyFont="1" applyBorder="1" applyAlignment="1">
      <alignment horizontal="lef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6" fillId="4" borderId="16" xfId="0" applyFont="1" applyFill="1" applyBorder="1">
      <alignment vertical="center"/>
    </xf>
    <xf numFmtId="0" fontId="24" fillId="4" borderId="16" xfId="0" applyFont="1" applyFill="1" applyBorder="1">
      <alignment vertical="center"/>
    </xf>
    <xf numFmtId="0" fontId="24" fillId="4" borderId="20" xfId="0" applyFont="1" applyFill="1" applyBorder="1">
      <alignment vertical="center"/>
    </xf>
    <xf numFmtId="177" fontId="7" fillId="0" borderId="25" xfId="1" applyNumberFormat="1" applyFont="1" applyFill="1" applyBorder="1" applyAlignment="1" applyProtection="1">
      <alignment horizontal="right" vertical="center" shrinkToFit="1"/>
    </xf>
    <xf numFmtId="177" fontId="7" fillId="0" borderId="26" xfId="1" applyNumberFormat="1" applyFont="1" applyFill="1" applyBorder="1" applyAlignment="1" applyProtection="1">
      <alignment horizontal="right" vertical="center" shrinkToFit="1"/>
    </xf>
    <xf numFmtId="177" fontId="7" fillId="0" borderId="28" xfId="1" applyNumberFormat="1" applyFont="1" applyFill="1" applyBorder="1" applyAlignment="1" applyProtection="1">
      <alignment horizontal="right" vertical="center" shrinkToFit="1"/>
    </xf>
    <xf numFmtId="176" fontId="7" fillId="0" borderId="25" xfId="0" applyNumberFormat="1" applyFont="1" applyBorder="1" applyAlignment="1">
      <alignment horizontal="right" vertical="center" shrinkToFit="1"/>
    </xf>
    <xf numFmtId="176" fontId="7" fillId="0" borderId="28" xfId="0" applyNumberFormat="1" applyFont="1" applyBorder="1" applyAlignment="1">
      <alignment horizontal="right" vertical="center" shrinkToFit="1"/>
    </xf>
    <xf numFmtId="177" fontId="32" fillId="5" borderId="25" xfId="1" applyNumberFormat="1" applyFont="1" applyFill="1" applyBorder="1" applyAlignment="1" applyProtection="1">
      <alignment horizontal="right" vertical="center"/>
    </xf>
    <xf numFmtId="177" fontId="32" fillId="5" borderId="26" xfId="1" applyNumberFormat="1" applyFont="1" applyFill="1" applyBorder="1" applyAlignment="1" applyProtection="1">
      <alignment horizontal="right" vertical="center"/>
    </xf>
    <xf numFmtId="177" fontId="32" fillId="5" borderId="28" xfId="1" applyNumberFormat="1" applyFont="1" applyFill="1" applyBorder="1" applyAlignment="1" applyProtection="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3" borderId="53" xfId="0" applyFont="1" applyFill="1" applyBorder="1">
      <alignment vertical="center"/>
    </xf>
    <xf numFmtId="0" fontId="6" fillId="3" borderId="51" xfId="0" applyFont="1" applyFill="1" applyBorder="1">
      <alignment vertical="center"/>
    </xf>
    <xf numFmtId="0" fontId="5" fillId="3" borderId="15"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34" fillId="0" borderId="0" xfId="0" applyFont="1" applyAlignment="1">
      <alignment horizontal="center" vertical="center"/>
    </xf>
    <xf numFmtId="0" fontId="34" fillId="0" borderId="19"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5" fillId="4" borderId="25" xfId="0" applyFont="1" applyFill="1" applyBorder="1" applyAlignment="1">
      <alignment horizontal="left" vertical="center"/>
    </xf>
    <xf numFmtId="0" fontId="5" fillId="4" borderId="26" xfId="0" applyFont="1" applyFill="1" applyBorder="1" applyAlignment="1">
      <alignment horizontal="left" vertical="center"/>
    </xf>
    <xf numFmtId="0" fontId="5" fillId="4" borderId="28" xfId="0" applyFont="1" applyFill="1" applyBorder="1" applyAlignment="1">
      <alignment horizontal="left" vertical="center"/>
    </xf>
    <xf numFmtId="176" fontId="7" fillId="5" borderId="31" xfId="1" applyNumberFormat="1" applyFont="1" applyFill="1" applyBorder="1" applyAlignment="1" applyProtection="1">
      <alignment horizontal="center" vertical="center"/>
    </xf>
    <xf numFmtId="176" fontId="7" fillId="5" borderId="32" xfId="1" applyNumberFormat="1" applyFont="1" applyFill="1" applyBorder="1" applyAlignment="1" applyProtection="1">
      <alignment horizontal="center" vertical="center"/>
    </xf>
    <xf numFmtId="176" fontId="7" fillId="5" borderId="33" xfId="1" applyNumberFormat="1" applyFont="1" applyFill="1" applyBorder="1" applyAlignment="1" applyProtection="1">
      <alignment horizontal="center" vertical="center"/>
    </xf>
    <xf numFmtId="177" fontId="15" fillId="4" borderId="30" xfId="1" applyNumberFormat="1" applyFont="1" applyFill="1" applyBorder="1" applyProtection="1">
      <alignment vertical="center"/>
    </xf>
    <xf numFmtId="177" fontId="15" fillId="4" borderId="31" xfId="1" applyNumberFormat="1" applyFont="1" applyFill="1" applyBorder="1" applyAlignment="1" applyProtection="1">
      <alignment horizontal="right" vertical="center"/>
    </xf>
    <xf numFmtId="177" fontId="15" fillId="4" borderId="32" xfId="1" applyNumberFormat="1" applyFont="1" applyFill="1" applyBorder="1" applyAlignment="1" applyProtection="1">
      <alignment horizontal="right" vertical="center"/>
    </xf>
    <xf numFmtId="177" fontId="15" fillId="4" borderId="33" xfId="1" applyNumberFormat="1" applyFont="1" applyFill="1" applyBorder="1" applyAlignment="1" applyProtection="1">
      <alignment horizontal="right" vertical="center"/>
    </xf>
    <xf numFmtId="178" fontId="7" fillId="5" borderId="25" xfId="1" applyNumberFormat="1" applyFont="1" applyFill="1" applyBorder="1" applyAlignment="1" applyProtection="1">
      <alignment horizontal="center" vertical="center"/>
    </xf>
    <xf numFmtId="178" fontId="7" fillId="5" borderId="26" xfId="1" applyNumberFormat="1" applyFont="1" applyFill="1" applyBorder="1" applyAlignment="1" applyProtection="1">
      <alignment horizontal="center" vertical="center"/>
    </xf>
    <xf numFmtId="178" fontId="7" fillId="5" borderId="28" xfId="1" applyNumberFormat="1" applyFont="1" applyFill="1" applyBorder="1" applyAlignment="1" applyProtection="1">
      <alignment horizontal="center" vertical="center"/>
    </xf>
    <xf numFmtId="177" fontId="15" fillId="4" borderId="27" xfId="1" applyNumberFormat="1" applyFont="1" applyFill="1" applyBorder="1" applyProtection="1">
      <alignment vertical="center"/>
    </xf>
    <xf numFmtId="177" fontId="15" fillId="4" borderId="25" xfId="1" applyNumberFormat="1" applyFont="1" applyFill="1" applyBorder="1" applyAlignment="1" applyProtection="1">
      <alignment horizontal="right" vertical="center"/>
    </xf>
    <xf numFmtId="177" fontId="15" fillId="4" borderId="26" xfId="1" applyNumberFormat="1" applyFont="1" applyFill="1" applyBorder="1" applyAlignment="1" applyProtection="1">
      <alignment horizontal="right" vertical="center"/>
    </xf>
    <xf numFmtId="177" fontId="15" fillId="4" borderId="28" xfId="1" applyNumberFormat="1" applyFont="1" applyFill="1" applyBorder="1" applyAlignment="1" applyProtection="1">
      <alignment horizontal="right" vertical="center"/>
    </xf>
    <xf numFmtId="0" fontId="13" fillId="3" borderId="21" xfId="0" applyFont="1" applyFill="1" applyBorder="1" applyAlignment="1">
      <alignment horizontal="center" vertical="center"/>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25" xfId="0" applyFont="1" applyBorder="1" applyAlignment="1">
      <alignment horizontal="right" vertical="center"/>
    </xf>
    <xf numFmtId="0" fontId="7" fillId="0" borderId="28" xfId="0" applyFont="1" applyBorder="1" applyAlignment="1">
      <alignment horizontal="right" vertical="center"/>
    </xf>
    <xf numFmtId="177" fontId="7" fillId="0" borderId="25" xfId="1" applyNumberFormat="1" applyFont="1" applyBorder="1" applyAlignment="1">
      <alignment horizontal="right" vertical="center" shrinkToFit="1"/>
    </xf>
    <xf numFmtId="177" fontId="7" fillId="0" borderId="26" xfId="1" applyNumberFormat="1" applyFont="1" applyBorder="1" applyAlignment="1">
      <alignment horizontal="right" vertical="center" shrinkToFit="1"/>
    </xf>
    <xf numFmtId="177" fontId="7" fillId="0" borderId="28" xfId="1" applyNumberFormat="1" applyFont="1" applyBorder="1" applyAlignment="1">
      <alignment horizontal="right" vertical="center" shrinkToFit="1"/>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38" xfId="0" applyFont="1" applyFill="1" applyBorder="1" applyAlignment="1">
      <alignment horizontal="center" vertical="center"/>
    </xf>
    <xf numFmtId="0" fontId="13" fillId="4" borderId="10" xfId="0" applyFont="1" applyFill="1" applyBorder="1" applyAlignment="1">
      <alignment horizontal="left" vertical="center"/>
    </xf>
    <xf numFmtId="0" fontId="13" fillId="4" borderId="11" xfId="0" applyFont="1" applyFill="1" applyBorder="1" applyAlignment="1">
      <alignment horizontal="left" vertical="center"/>
    </xf>
    <xf numFmtId="0" fontId="13" fillId="4" borderId="12" xfId="0" applyFont="1" applyFill="1" applyBorder="1" applyAlignment="1">
      <alignment horizontal="left" vertical="center"/>
    </xf>
    <xf numFmtId="177" fontId="15" fillId="4" borderId="36" xfId="0" applyNumberFormat="1" applyFont="1" applyFill="1" applyBorder="1">
      <alignment vertical="center"/>
    </xf>
    <xf numFmtId="177" fontId="15" fillId="4" borderId="41" xfId="1" applyNumberFormat="1" applyFont="1" applyFill="1" applyBorder="1" applyAlignment="1" applyProtection="1">
      <alignment horizontal="right" vertical="center"/>
    </xf>
    <xf numFmtId="177" fontId="15" fillId="4" borderId="42" xfId="1" applyNumberFormat="1" applyFont="1" applyFill="1" applyBorder="1" applyAlignment="1" applyProtection="1">
      <alignment horizontal="right" vertical="center"/>
    </xf>
    <xf numFmtId="177" fontId="15" fillId="4" borderId="38" xfId="1" applyNumberFormat="1" applyFont="1" applyFill="1" applyBorder="1" applyAlignment="1" applyProtection="1">
      <alignment horizontal="right" vertical="center"/>
    </xf>
    <xf numFmtId="0" fontId="7" fillId="0" borderId="31" xfId="0" applyFont="1" applyBorder="1" applyAlignment="1">
      <alignment horizontal="left" vertical="center" shrinkToFit="1"/>
    </xf>
    <xf numFmtId="0" fontId="7" fillId="0" borderId="32" xfId="0" applyFont="1" applyBorder="1" applyAlignment="1">
      <alignment horizontal="left" vertical="center" shrinkToFit="1"/>
    </xf>
    <xf numFmtId="0" fontId="7" fillId="0" borderId="33" xfId="0" applyFont="1" applyBorder="1" applyAlignment="1">
      <alignment horizontal="left" vertical="center" shrinkToFit="1"/>
    </xf>
    <xf numFmtId="0" fontId="7" fillId="0" borderId="31" xfId="0" applyFont="1" applyBorder="1" applyAlignment="1">
      <alignment horizontal="right" vertical="center"/>
    </xf>
    <xf numFmtId="0" fontId="7" fillId="0" borderId="33" xfId="0" applyFont="1" applyBorder="1" applyAlignment="1">
      <alignment horizontal="right" vertical="center"/>
    </xf>
    <xf numFmtId="177" fontId="7" fillId="0" borderId="31" xfId="1" applyNumberFormat="1" applyFont="1" applyBorder="1" applyAlignment="1">
      <alignment horizontal="right" vertical="center" shrinkToFit="1"/>
    </xf>
    <xf numFmtId="177" fontId="7" fillId="0" borderId="32" xfId="1" applyNumberFormat="1" applyFont="1" applyBorder="1" applyAlignment="1">
      <alignment horizontal="right" vertical="center" shrinkToFit="1"/>
    </xf>
    <xf numFmtId="177" fontId="7" fillId="0" borderId="33" xfId="1" applyNumberFormat="1" applyFont="1" applyBorder="1" applyAlignment="1">
      <alignment horizontal="right" vertical="center" shrinkToFit="1"/>
    </xf>
    <xf numFmtId="176" fontId="7" fillId="0" borderId="31" xfId="0" applyNumberFormat="1" applyFont="1" applyBorder="1" applyAlignment="1">
      <alignment horizontal="right" vertical="center" shrinkToFit="1"/>
    </xf>
    <xf numFmtId="176" fontId="7" fillId="0" borderId="33" xfId="0" applyNumberFormat="1" applyFont="1" applyBorder="1" applyAlignment="1">
      <alignment horizontal="right" vertical="center" shrinkToFit="1"/>
    </xf>
    <xf numFmtId="177" fontId="32" fillId="5" borderId="31" xfId="1" applyNumberFormat="1" applyFont="1" applyFill="1" applyBorder="1" applyAlignment="1" applyProtection="1">
      <alignment horizontal="right" vertical="center"/>
    </xf>
    <xf numFmtId="177" fontId="32" fillId="5" borderId="32" xfId="1" applyNumberFormat="1" applyFont="1" applyFill="1" applyBorder="1" applyAlignment="1" applyProtection="1">
      <alignment horizontal="right" vertical="center"/>
    </xf>
    <xf numFmtId="177" fontId="32" fillId="5" borderId="33" xfId="1" applyNumberFormat="1" applyFont="1" applyFill="1" applyBorder="1" applyAlignment="1" applyProtection="1">
      <alignment horizontal="right" vertical="center"/>
    </xf>
    <xf numFmtId="0" fontId="5" fillId="4" borderId="39" xfId="0" applyFont="1" applyFill="1" applyBorder="1" applyAlignment="1">
      <alignment horizontal="left" vertical="center"/>
    </xf>
    <xf numFmtId="0" fontId="5" fillId="4" borderId="40" xfId="0" applyFont="1" applyFill="1" applyBorder="1" applyAlignment="1">
      <alignment horizontal="left" vertical="center"/>
    </xf>
    <xf numFmtId="0" fontId="5" fillId="4" borderId="7" xfId="0" applyFont="1" applyFill="1" applyBorder="1" applyAlignment="1">
      <alignment horizontal="left" vertical="center"/>
    </xf>
    <xf numFmtId="177" fontId="15" fillId="4" borderId="5" xfId="1" applyNumberFormat="1" applyFont="1" applyFill="1" applyBorder="1" applyProtection="1">
      <alignment vertical="center"/>
    </xf>
    <xf numFmtId="177" fontId="15" fillId="4" borderId="3" xfId="1" applyNumberFormat="1" applyFont="1" applyFill="1" applyBorder="1" applyProtection="1">
      <alignment vertical="center"/>
    </xf>
    <xf numFmtId="177" fontId="15" fillId="4" borderId="4" xfId="1" applyNumberFormat="1" applyFont="1" applyFill="1" applyBorder="1" applyProtection="1">
      <alignment vertical="center"/>
    </xf>
    <xf numFmtId="177" fontId="15" fillId="4" borderId="8" xfId="1" applyNumberFormat="1" applyFont="1" applyFill="1" applyBorder="1" applyProtection="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8" xfId="0" applyFont="1" applyFill="1" applyBorder="1" applyAlignment="1">
      <alignment horizontal="left" vertical="center"/>
    </xf>
    <xf numFmtId="0" fontId="35" fillId="11" borderId="1" xfId="0" applyFont="1" applyFill="1" applyBorder="1" applyAlignment="1">
      <alignment horizontal="center" vertical="center"/>
    </xf>
    <xf numFmtId="0" fontId="35" fillId="11" borderId="2" xfId="0" applyFont="1" applyFill="1" applyBorder="1" applyAlignment="1">
      <alignment horizontal="center" vertical="center"/>
    </xf>
    <xf numFmtId="0" fontId="35" fillId="11" borderId="29" xfId="0" applyFont="1"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15" fillId="4" borderId="22" xfId="0" applyFont="1" applyFill="1" applyBorder="1" applyAlignment="1">
      <alignment horizontal="center" vertical="center" shrinkToFit="1"/>
    </xf>
    <xf numFmtId="0" fontId="15" fillId="4" borderId="23" xfId="0" applyFont="1" applyFill="1" applyBorder="1" applyAlignment="1">
      <alignment horizontal="center" vertical="center" shrinkToFit="1"/>
    </xf>
    <xf numFmtId="0" fontId="15" fillId="4" borderId="24" xfId="0" applyFont="1" applyFill="1" applyBorder="1" applyAlignment="1">
      <alignment horizontal="center"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7" xfId="0" applyFont="1" applyBorder="1" applyAlignment="1">
      <alignment horizontal="left" vertical="center" shrinkToFit="1"/>
    </xf>
    <xf numFmtId="0" fontId="5" fillId="3" borderId="5"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15"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7" xfId="0" applyFont="1" applyFill="1" applyBorder="1" applyAlignment="1">
      <alignment horizontal="center" vertical="center"/>
    </xf>
    <xf numFmtId="0" fontId="6" fillId="4" borderId="15" xfId="0" applyFont="1" applyFill="1" applyBorder="1">
      <alignment vertical="center"/>
    </xf>
    <xf numFmtId="0" fontId="4" fillId="0" borderId="39" xfId="0" applyFont="1" applyBorder="1">
      <alignment vertical="center"/>
    </xf>
    <xf numFmtId="0" fontId="4" fillId="0" borderId="40" xfId="0" applyFont="1" applyBorder="1">
      <alignment vertical="center"/>
    </xf>
    <xf numFmtId="0" fontId="4" fillId="0" borderId="7" xfId="0" applyFont="1" applyBorder="1">
      <alignment vertical="center"/>
    </xf>
    <xf numFmtId="31" fontId="3" fillId="0" borderId="47" xfId="0" applyNumberFormat="1" applyFont="1" applyBorder="1" applyAlignment="1">
      <alignment horizontal="center" vertical="center"/>
    </xf>
    <xf numFmtId="31" fontId="3" fillId="0" borderId="48" xfId="0" applyNumberFormat="1" applyFont="1" applyBorder="1" applyAlignment="1">
      <alignment horizontal="center" vertical="center"/>
    </xf>
    <xf numFmtId="31" fontId="3" fillId="0" borderId="49" xfId="0" applyNumberFormat="1" applyFont="1" applyBorder="1" applyAlignment="1">
      <alignment horizontal="center" vertical="center"/>
    </xf>
    <xf numFmtId="186" fontId="4" fillId="0" borderId="50" xfId="0" applyNumberFormat="1" applyFont="1" applyBorder="1" applyAlignment="1">
      <alignment horizontal="center" vertical="center"/>
    </xf>
    <xf numFmtId="179" fontId="6" fillId="4" borderId="50" xfId="0" applyNumberFormat="1" applyFont="1" applyFill="1" applyBorder="1" applyAlignment="1">
      <alignment horizontal="center" vertical="center"/>
    </xf>
    <xf numFmtId="0" fontId="5"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20"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0" xfId="0" applyFont="1" applyFill="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38" fontId="6" fillId="0" borderId="10" xfId="1" applyFont="1" applyFill="1" applyBorder="1" applyProtection="1">
      <alignment vertical="center"/>
    </xf>
    <xf numFmtId="38" fontId="6" fillId="0" borderId="11" xfId="1" applyFont="1" applyFill="1" applyBorder="1" applyProtection="1">
      <alignment vertical="center"/>
    </xf>
    <xf numFmtId="38" fontId="6" fillId="0" borderId="12" xfId="1" applyFont="1" applyFill="1" applyBorder="1" applyProtection="1">
      <alignment vertical="center"/>
    </xf>
    <xf numFmtId="177" fontId="6" fillId="0" borderId="9" xfId="1" applyNumberFormat="1" applyFont="1" applyFill="1" applyBorder="1" applyProtection="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6" fillId="3" borderId="54" xfId="0" applyFont="1" applyFill="1" applyBorder="1">
      <alignment vertical="center"/>
    </xf>
    <xf numFmtId="0" fontId="6" fillId="3" borderId="52" xfId="0" applyFont="1" applyFill="1" applyBorder="1">
      <alignment vertical="center"/>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3" xfId="0" applyFont="1" applyBorder="1" applyAlignment="1">
      <alignment horizontal="right" vertical="center"/>
    </xf>
    <xf numFmtId="0" fontId="7" fillId="0" borderId="8" xfId="0" applyFont="1" applyBorder="1" applyAlignment="1">
      <alignment horizontal="right" vertical="center"/>
    </xf>
    <xf numFmtId="177" fontId="7" fillId="0" borderId="3" xfId="1" applyNumberFormat="1" applyFont="1" applyFill="1" applyBorder="1" applyAlignment="1" applyProtection="1">
      <alignment horizontal="right" vertical="center" shrinkToFit="1"/>
    </xf>
    <xf numFmtId="177" fontId="7" fillId="0" borderId="4" xfId="1" applyNumberFormat="1" applyFont="1" applyFill="1" applyBorder="1" applyAlignment="1" applyProtection="1">
      <alignment horizontal="right" vertical="center" shrinkToFit="1"/>
    </xf>
    <xf numFmtId="177" fontId="7" fillId="0" borderId="8" xfId="1" applyNumberFormat="1" applyFont="1" applyFill="1" applyBorder="1" applyAlignment="1" applyProtection="1">
      <alignment horizontal="right" vertical="center" shrinkToFit="1"/>
    </xf>
    <xf numFmtId="176" fontId="7" fillId="0" borderId="3" xfId="0" applyNumberFormat="1" applyFont="1" applyBorder="1" applyAlignment="1">
      <alignment horizontal="right" vertical="center" shrinkToFit="1"/>
    </xf>
    <xf numFmtId="176" fontId="7" fillId="0" borderId="8" xfId="0" applyNumberFormat="1" applyFont="1" applyBorder="1" applyAlignment="1">
      <alignment horizontal="right" vertical="center" shrinkToFit="1"/>
    </xf>
    <xf numFmtId="177" fontId="32" fillId="5" borderId="3" xfId="1" applyNumberFormat="1" applyFont="1" applyFill="1" applyBorder="1" applyAlignment="1" applyProtection="1">
      <alignment horizontal="right" vertical="center"/>
    </xf>
    <xf numFmtId="177" fontId="32" fillId="5" borderId="4" xfId="1" applyNumberFormat="1" applyFont="1" applyFill="1" applyBorder="1" applyAlignment="1" applyProtection="1">
      <alignment horizontal="right" vertical="center"/>
    </xf>
    <xf numFmtId="177" fontId="32" fillId="5" borderId="8" xfId="1" applyNumberFormat="1" applyFont="1" applyFill="1" applyBorder="1" applyAlignment="1" applyProtection="1">
      <alignment horizontal="right"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5" xfId="0" applyFont="1" applyFill="1" applyBorder="1" applyAlignment="1">
      <alignment horizontal="center" vertical="center"/>
    </xf>
    <xf numFmtId="0" fontId="7" fillId="3" borderId="18"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20" fillId="0" borderId="0" xfId="0" applyFont="1" applyAlignment="1">
      <alignment horizontal="center" vertical="center" wrapText="1"/>
    </xf>
    <xf numFmtId="0" fontId="20" fillId="0" borderId="11" xfId="0" applyFont="1" applyBorder="1" applyAlignment="1">
      <alignment horizontal="center"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8"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8" xfId="0" applyFont="1" applyFill="1" applyBorder="1" applyAlignment="1">
      <alignment horizontal="center" vertical="center"/>
    </xf>
    <xf numFmtId="0" fontId="36" fillId="11" borderId="3" xfId="0" applyFont="1" applyFill="1" applyBorder="1" applyAlignment="1">
      <alignment horizontal="center" vertical="center"/>
    </xf>
    <xf numFmtId="0" fontId="36" fillId="11" borderId="4" xfId="0" applyFont="1" applyFill="1" applyBorder="1" applyAlignment="1">
      <alignment horizontal="center" vertical="center"/>
    </xf>
    <xf numFmtId="0" fontId="36" fillId="11" borderId="8" xfId="0" applyFont="1" applyFill="1" applyBorder="1" applyAlignment="1">
      <alignment horizontal="center" vertical="center"/>
    </xf>
    <xf numFmtId="56" fontId="7" fillId="0" borderId="31" xfId="0" applyNumberFormat="1" applyFont="1" applyBorder="1" applyAlignment="1">
      <alignment horizontal="left" vertical="center" shrinkToFit="1"/>
    </xf>
    <xf numFmtId="182" fontId="7" fillId="0" borderId="31" xfId="1" applyNumberFormat="1" applyFont="1" applyFill="1" applyBorder="1" applyAlignment="1" applyProtection="1">
      <alignment horizontal="right" vertical="center"/>
    </xf>
    <xf numFmtId="182" fontId="7" fillId="0" borderId="33" xfId="1" applyNumberFormat="1" applyFont="1" applyFill="1" applyBorder="1" applyAlignment="1" applyProtection="1">
      <alignment horizontal="right" vertical="center"/>
    </xf>
    <xf numFmtId="177" fontId="7" fillId="0" borderId="31" xfId="1" applyNumberFormat="1" applyFont="1" applyFill="1" applyBorder="1" applyAlignment="1" applyProtection="1">
      <alignment horizontal="right" vertical="center" shrinkToFit="1"/>
    </xf>
    <xf numFmtId="177" fontId="7" fillId="0" borderId="32" xfId="1" applyNumberFormat="1" applyFont="1" applyFill="1" applyBorder="1" applyAlignment="1" applyProtection="1">
      <alignment horizontal="right" vertical="center" shrinkToFit="1"/>
    </xf>
    <xf numFmtId="177" fontId="7" fillId="0" borderId="33" xfId="1" applyNumberFormat="1" applyFont="1" applyFill="1" applyBorder="1" applyAlignment="1" applyProtection="1">
      <alignment horizontal="right" vertical="center" shrinkToFit="1"/>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13" fillId="3" borderId="9" xfId="0" applyFont="1" applyFill="1" applyBorder="1" applyAlignment="1">
      <alignment horizontal="center" vertical="center"/>
    </xf>
    <xf numFmtId="56" fontId="7" fillId="0" borderId="25" xfId="0" applyNumberFormat="1" applyFont="1" applyBorder="1" applyAlignment="1">
      <alignment horizontal="left" vertical="center" shrinkToFit="1"/>
    </xf>
    <xf numFmtId="182" fontId="7" fillId="0" borderId="25" xfId="1" applyNumberFormat="1" applyFont="1" applyFill="1" applyBorder="1" applyAlignment="1" applyProtection="1">
      <alignment horizontal="right" vertical="center"/>
    </xf>
    <xf numFmtId="182" fontId="7" fillId="0" borderId="28" xfId="1" applyNumberFormat="1" applyFont="1" applyFill="1" applyBorder="1" applyAlignment="1" applyProtection="1">
      <alignment horizontal="right" vertical="center"/>
    </xf>
    <xf numFmtId="0" fontId="25" fillId="0" borderId="0" xfId="0" applyFont="1" applyAlignment="1">
      <alignment horizontal="center" vertical="center"/>
    </xf>
    <xf numFmtId="0" fontId="25" fillId="0" borderId="19"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15" fillId="3" borderId="22" xfId="0" applyFont="1" applyFill="1" applyBorder="1" applyAlignment="1">
      <alignment horizontal="center" vertical="center" shrinkToFit="1"/>
    </xf>
    <xf numFmtId="0" fontId="15" fillId="3" borderId="23" xfId="0" applyFont="1" applyFill="1" applyBorder="1" applyAlignment="1">
      <alignment horizontal="center" vertical="center" shrinkToFit="1"/>
    </xf>
    <xf numFmtId="0" fontId="15" fillId="3" borderId="24" xfId="0" applyFont="1" applyFill="1" applyBorder="1" applyAlignment="1">
      <alignment horizontal="center" vertical="center" shrinkToFit="1"/>
    </xf>
    <xf numFmtId="56" fontId="7" fillId="0" borderId="3" xfId="0" applyNumberFormat="1" applyFont="1" applyBorder="1" applyAlignment="1">
      <alignment horizontal="left" vertical="center" shrinkToFit="1"/>
    </xf>
    <xf numFmtId="182" fontId="7" fillId="0" borderId="3" xfId="1" applyNumberFormat="1" applyFont="1" applyFill="1" applyBorder="1" applyAlignment="1" applyProtection="1">
      <alignment horizontal="right" vertical="center"/>
    </xf>
    <xf numFmtId="182" fontId="7" fillId="0" borderId="8" xfId="1" applyNumberFormat="1" applyFont="1" applyFill="1" applyBorder="1" applyAlignment="1" applyProtection="1">
      <alignment horizontal="righ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 fillId="0" borderId="40" xfId="0" applyFont="1" applyBorder="1" applyAlignment="1">
      <alignment horizontal="left" vertical="center"/>
    </xf>
    <xf numFmtId="0" fontId="4" fillId="0" borderId="7" xfId="0" applyFont="1" applyBorder="1" applyAlignment="1">
      <alignment horizontal="left" vertical="center"/>
    </xf>
    <xf numFmtId="0" fontId="0" fillId="0" borderId="22" xfId="0" applyBorder="1" applyAlignment="1">
      <alignment horizontal="center" vertical="center"/>
    </xf>
    <xf numFmtId="0" fontId="0" fillId="0" borderId="24" xfId="0" applyBorder="1" applyAlignment="1">
      <alignment horizontal="center" vertical="center"/>
    </xf>
    <xf numFmtId="58" fontId="39" fillId="0" borderId="22" xfId="0" applyNumberFormat="1" applyFont="1" applyBorder="1" applyAlignment="1">
      <alignment horizontal="center" vertical="center"/>
    </xf>
    <xf numFmtId="58" fontId="39" fillId="0" borderId="24" xfId="0" applyNumberFormat="1" applyFont="1" applyBorder="1" applyAlignment="1">
      <alignment horizontal="center" vertical="center"/>
    </xf>
    <xf numFmtId="184" fontId="4" fillId="0" borderId="22" xfId="0" applyNumberFormat="1" applyFont="1" applyBorder="1" applyAlignment="1" applyProtection="1">
      <alignment horizontal="center" vertical="center" shrinkToFit="1"/>
      <protection hidden="1"/>
    </xf>
    <xf numFmtId="184" fontId="4" fillId="0" borderId="23" xfId="0" applyNumberFormat="1" applyFont="1" applyBorder="1" applyAlignment="1" applyProtection="1">
      <alignment horizontal="center" vertical="center" shrinkToFit="1"/>
      <protection hidden="1"/>
    </xf>
    <xf numFmtId="184" fontId="4" fillId="0" borderId="24" xfId="0" applyNumberFormat="1" applyFont="1" applyBorder="1" applyAlignment="1" applyProtection="1">
      <alignment horizontal="center" vertical="center" shrinkToFit="1"/>
      <protection hidden="1"/>
    </xf>
  </cellXfs>
  <cellStyles count="2">
    <cellStyle name="桁区切り" xfId="1" builtinId="6"/>
    <cellStyle name="標準" xfId="0" builtinId="0"/>
  </cellStyles>
  <dxfs count="4">
    <dxf>
      <font>
        <color rgb="FF0000FF"/>
      </font>
    </dxf>
    <dxf>
      <numFmt numFmtId="3" formatCode="#,##0"/>
    </dxf>
    <dxf>
      <font>
        <color rgb="FF0000FF"/>
      </font>
    </dxf>
    <dxf>
      <numFmt numFmtId="3" formatCode="#,##0"/>
    </dxf>
  </dxfs>
  <tableStyles count="0" defaultTableStyle="TableStyleMedium2" defaultPivotStyle="PivotStyleLight16"/>
  <colors>
    <mruColors>
      <color rgb="FF0000FF"/>
      <color rgb="FFCCFFFF"/>
      <color rgb="FF8BFFFF"/>
      <color rgb="FFA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AI$2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I$21"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76202</xdr:colOff>
      <xdr:row>28</xdr:row>
      <xdr:rowOff>66675</xdr:rowOff>
    </xdr:from>
    <xdr:to>
      <xdr:col>12</xdr:col>
      <xdr:colOff>228601</xdr:colOff>
      <xdr:row>30</xdr:row>
      <xdr:rowOff>105602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6202" y="5772150"/>
          <a:ext cx="3533774"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　指定請求書</a:t>
          </a:r>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123824</xdr:colOff>
      <xdr:row>28</xdr:row>
      <xdr:rowOff>123825</xdr:rowOff>
    </xdr:from>
    <xdr:to>
      <xdr:col>1</xdr:col>
      <xdr:colOff>411824</xdr:colOff>
      <xdr:row>30</xdr:row>
      <xdr:rowOff>68925</xdr:rowOff>
    </xdr:to>
    <xdr:pic>
      <xdr:nvPicPr>
        <xdr:cNvPr id="3" name="Picture 4">
          <a:extLst>
            <a:ext uri="{FF2B5EF4-FFF2-40B4-BE49-F238E27FC236}">
              <a16:creationId xmlns:a16="http://schemas.microsoft.com/office/drawing/2014/main" id="{00000000-0008-0000-00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49" y="5829300"/>
          <a:ext cx="288000"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22</xdr:col>
          <xdr:colOff>295275</xdr:colOff>
          <xdr:row>20</xdr:row>
          <xdr:rowOff>76200</xdr:rowOff>
        </xdr:from>
        <xdr:to>
          <xdr:col>25</xdr:col>
          <xdr:colOff>0</xdr:colOff>
          <xdr:row>21</xdr:row>
          <xdr:rowOff>142875</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20</xdr:row>
          <xdr:rowOff>85725</xdr:rowOff>
        </xdr:from>
        <xdr:to>
          <xdr:col>22</xdr:col>
          <xdr:colOff>238125</xdr:colOff>
          <xdr:row>21</xdr:row>
          <xdr:rowOff>123825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76200</xdr:rowOff>
        </xdr:from>
        <xdr:to>
          <xdr:col>28</xdr:col>
          <xdr:colOff>0</xdr:colOff>
          <xdr:row>21</xdr:row>
          <xdr:rowOff>142875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76202</xdr:colOff>
      <xdr:row>28</xdr:row>
      <xdr:rowOff>66675</xdr:rowOff>
    </xdr:from>
    <xdr:to>
      <xdr:col>12</xdr:col>
      <xdr:colOff>228601</xdr:colOff>
      <xdr:row>30</xdr:row>
      <xdr:rowOff>105602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202" y="5772150"/>
          <a:ext cx="3533774"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　指定請求書</a:t>
          </a:r>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123824</xdr:colOff>
      <xdr:row>28</xdr:row>
      <xdr:rowOff>123825</xdr:rowOff>
    </xdr:from>
    <xdr:to>
      <xdr:col>1</xdr:col>
      <xdr:colOff>411824</xdr:colOff>
      <xdr:row>30</xdr:row>
      <xdr:rowOff>68925</xdr:rowOff>
    </xdr:to>
    <xdr:pic>
      <xdr:nvPicPr>
        <xdr:cNvPr id="4" name="Picture 4">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49" y="5829300"/>
          <a:ext cx="288000"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22</xdr:col>
          <xdr:colOff>295275</xdr:colOff>
          <xdr:row>20</xdr:row>
          <xdr:rowOff>76200</xdr:rowOff>
        </xdr:from>
        <xdr:to>
          <xdr:col>25</xdr:col>
          <xdr:colOff>0</xdr:colOff>
          <xdr:row>21</xdr:row>
          <xdr:rowOff>114300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20</xdr:row>
          <xdr:rowOff>95250</xdr:rowOff>
        </xdr:from>
        <xdr:to>
          <xdr:col>22</xdr:col>
          <xdr:colOff>238125</xdr:colOff>
          <xdr:row>21</xdr:row>
          <xdr:rowOff>104775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76200</xdr:rowOff>
        </xdr:from>
        <xdr:to>
          <xdr:col>28</xdr:col>
          <xdr:colOff>0</xdr:colOff>
          <xdr:row>21</xdr:row>
          <xdr:rowOff>114300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9526</xdr:colOff>
      <xdr:row>63</xdr:row>
      <xdr:rowOff>107949</xdr:rowOff>
    </xdr:from>
    <xdr:to>
      <xdr:col>9</xdr:col>
      <xdr:colOff>346351</xdr:colOff>
      <xdr:row>65</xdr:row>
      <xdr:rowOff>161049</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95251" y="11566524"/>
          <a:ext cx="2880000" cy="396000"/>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50">
              <a:solidFill>
                <a:sysClr val="windowText" lastClr="000000"/>
              </a:solidFill>
            </a:rPr>
            <a:t>　</a:t>
          </a:r>
          <a:r>
            <a:rPr kumimoji="1" lang="ja-JP" altLang="en-US" sz="11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　</a:t>
          </a:r>
          <a:endParaRPr kumimoji="1" lang="en-US" altLang="ja-JP" sz="11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1</xdr:col>
      <xdr:colOff>123825</xdr:colOff>
      <xdr:row>62</xdr:row>
      <xdr:rowOff>161925</xdr:rowOff>
    </xdr:from>
    <xdr:ext cx="324000" cy="324000"/>
    <xdr:pic>
      <xdr:nvPicPr>
        <xdr:cNvPr id="7" name="Picture 4">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1515725"/>
          <a:ext cx="324000" cy="3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20</xdr:col>
          <xdr:colOff>114300</xdr:colOff>
          <xdr:row>63</xdr:row>
          <xdr:rowOff>31750</xdr:rowOff>
        </xdr:from>
        <xdr:to>
          <xdr:col>31</xdr:col>
          <xdr:colOff>254025</xdr:colOff>
          <xdr:row>65</xdr:row>
          <xdr:rowOff>156850</xdr:rowOff>
        </xdr:to>
        <xdr:pic>
          <xdr:nvPicPr>
            <xdr:cNvPr id="10" name="図 9">
              <a:extLst>
                <a:ext uri="{FF2B5EF4-FFF2-40B4-BE49-F238E27FC236}">
                  <a16:creationId xmlns:a16="http://schemas.microsoft.com/office/drawing/2014/main" id="{00000000-0008-0000-0200-00000A000000}"/>
                </a:ext>
              </a:extLst>
            </xdr:cNvPr>
            <xdr:cNvPicPr>
              <a:picLocks noChangeArrowheads="1"/>
              <a:extLst>
                <a:ext uri="{84589F7E-364E-4C9E-8A38-B11213B215E9}">
                  <a14:cameraTool cellRange="Sheet1!$B$7:$F$7" spid="_x0000_s2417"/>
                </a:ext>
              </a:extLst>
            </xdr:cNvPicPr>
          </xdr:nvPicPr>
          <xdr:blipFill>
            <a:blip xmlns:r="http://schemas.openxmlformats.org/officeDocument/2006/relationships" r:embed="rId2"/>
            <a:srcRect/>
            <a:stretch>
              <a:fillRect/>
            </a:stretch>
          </xdr:blipFill>
          <xdr:spPr bwMode="auto">
            <a:xfrm>
              <a:off x="5210175" y="11557000"/>
              <a:ext cx="2340000" cy="46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1</xdr:col>
      <xdr:colOff>9526</xdr:colOff>
      <xdr:row>29</xdr:row>
      <xdr:rowOff>107949</xdr:rowOff>
    </xdr:from>
    <xdr:to>
      <xdr:col>9</xdr:col>
      <xdr:colOff>346351</xdr:colOff>
      <xdr:row>31</xdr:row>
      <xdr:rowOff>161049</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51" y="5203824"/>
          <a:ext cx="2880000" cy="396000"/>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50">
              <a:solidFill>
                <a:sysClr val="windowText" lastClr="000000"/>
              </a:solidFill>
            </a:rPr>
            <a:t>　</a:t>
          </a:r>
          <a:r>
            <a:rPr kumimoji="1" lang="ja-JP" altLang="en-US" sz="11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a:t>
          </a:r>
          <a:endParaRPr kumimoji="1" lang="en-US" altLang="ja-JP" sz="11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20</xdr:col>
          <xdr:colOff>114300</xdr:colOff>
          <xdr:row>29</xdr:row>
          <xdr:rowOff>19050</xdr:rowOff>
        </xdr:from>
        <xdr:to>
          <xdr:col>31</xdr:col>
          <xdr:colOff>254025</xdr:colOff>
          <xdr:row>31</xdr:row>
          <xdr:rowOff>144150</xdr:rowOff>
        </xdr:to>
        <xdr:pic>
          <xdr:nvPicPr>
            <xdr:cNvPr id="20" name="図 19">
              <a:extLst>
                <a:ext uri="{FF2B5EF4-FFF2-40B4-BE49-F238E27FC236}">
                  <a16:creationId xmlns:a16="http://schemas.microsoft.com/office/drawing/2014/main" id="{00000000-0008-0000-0200-000014000000}"/>
                </a:ext>
              </a:extLst>
            </xdr:cNvPr>
            <xdr:cNvPicPr>
              <a:picLocks noChangeArrowheads="1"/>
              <a:extLst>
                <a:ext uri="{84589F7E-364E-4C9E-8A38-B11213B215E9}">
                  <a14:cameraTool cellRange="Sheet1!$B$7:$F$7" spid="_x0000_s2418"/>
                </a:ext>
              </a:extLst>
            </xdr:cNvPicPr>
          </xdr:nvPicPr>
          <xdr:blipFill>
            <a:blip xmlns:r="http://schemas.openxmlformats.org/officeDocument/2006/relationships" r:embed="rId2"/>
            <a:srcRect/>
            <a:stretch>
              <a:fillRect/>
            </a:stretch>
          </xdr:blipFill>
          <xdr:spPr bwMode="auto">
            <a:xfrm>
              <a:off x="5210175" y="5181600"/>
              <a:ext cx="2340000" cy="46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oneCellAnchor>
    <xdr:from>
      <xdr:col>1</xdr:col>
      <xdr:colOff>123825</xdr:colOff>
      <xdr:row>28</xdr:row>
      <xdr:rowOff>152400</xdr:rowOff>
    </xdr:from>
    <xdr:ext cx="324000" cy="324000"/>
    <xdr:pic>
      <xdr:nvPicPr>
        <xdr:cNvPr id="15" name="Picture 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5143500"/>
          <a:ext cx="324000" cy="3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omments" Target="../comments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11E3C-17D7-4AAA-BE3B-132669A57C53}">
  <dimension ref="A1:AN57"/>
  <sheetViews>
    <sheetView showZeros="0" topLeftCell="A6" workbookViewId="0">
      <selection activeCell="N22" sqref="N22:O22"/>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9" width="3.125" style="2" customWidth="1"/>
    <col min="20" max="22" width="2.125" style="2" customWidth="1"/>
    <col min="23" max="23" width="4.625" style="2" customWidth="1"/>
    <col min="24" max="24" width="3.625" style="2" customWidth="1"/>
    <col min="25" max="26" width="2.125" style="2" customWidth="1"/>
    <col min="27" max="27" width="3.625" style="2" customWidth="1"/>
    <col min="28" max="32" width="2.625" style="2" customWidth="1"/>
    <col min="33" max="33" width="2.5" style="2" customWidth="1"/>
    <col min="34" max="34" width="12.625" style="2" customWidth="1"/>
    <col min="35" max="35" width="5.875" style="2" hidden="1" customWidth="1"/>
    <col min="36" max="36" width="5.25" style="2" hidden="1" customWidth="1"/>
    <col min="37" max="38" width="7" style="2" hidden="1" customWidth="1"/>
    <col min="39" max="16384" width="9" style="2"/>
  </cols>
  <sheetData>
    <row r="1" spans="1:39" ht="12" customHeight="1" thickBot="1">
      <c r="A1" s="1"/>
      <c r="B1" s="1"/>
      <c r="C1" s="1"/>
      <c r="D1" s="1"/>
      <c r="E1" s="1"/>
      <c r="F1" s="1"/>
      <c r="AA1" s="1"/>
      <c r="AB1" s="1"/>
      <c r="AC1" s="1"/>
      <c r="AD1" s="1"/>
      <c r="AE1" s="1"/>
      <c r="AF1" s="1"/>
      <c r="AG1" s="1"/>
      <c r="AH1" s="1"/>
      <c r="AI1" s="1"/>
      <c r="AJ1" s="1"/>
    </row>
    <row r="2" spans="1:39" ht="17.25" customHeight="1" thickBot="1">
      <c r="A2" s="1"/>
      <c r="B2" s="262" t="s">
        <v>32</v>
      </c>
      <c r="C2" s="263"/>
      <c r="D2" s="263"/>
      <c r="E2" s="263"/>
      <c r="F2" s="263"/>
      <c r="G2" s="263"/>
      <c r="H2" s="263"/>
      <c r="I2" s="263"/>
      <c r="J2" s="263"/>
      <c r="K2" s="263"/>
      <c r="L2" s="264"/>
      <c r="N2" s="265" t="s">
        <v>33</v>
      </c>
      <c r="O2" s="266"/>
      <c r="P2" s="266"/>
      <c r="Q2" s="267">
        <v>1234567893621</v>
      </c>
      <c r="R2" s="268"/>
      <c r="S2" s="268"/>
      <c r="T2" s="268"/>
      <c r="U2" s="268"/>
      <c r="V2" s="268"/>
      <c r="W2" s="269"/>
      <c r="Y2" s="270" t="s">
        <v>17</v>
      </c>
      <c r="Z2" s="271"/>
      <c r="AA2" s="272"/>
      <c r="AB2" s="273" t="str">
        <f ca="1">IF(AH2="",AI2,AH2)</f>
        <v>2309-44692</v>
      </c>
      <c r="AC2" s="273"/>
      <c r="AD2" s="273"/>
      <c r="AE2" s="273"/>
      <c r="AF2" s="274"/>
      <c r="AG2" s="1"/>
      <c r="AH2" s="47"/>
      <c r="AI2" s="59" t="str">
        <f ca="1">RIGHT(TEXT(YEAR(B8),"0000"),2)&amp;TEXT(MONTH(B8),"00")&amp;"-"&amp;TEXT(INT(RAND()*100000),"00000")</f>
        <v>2309-44692</v>
      </c>
      <c r="AJ2" s="59"/>
      <c r="AM2" s="46" t="s">
        <v>88</v>
      </c>
    </row>
    <row r="3" spans="1:39" ht="6.75" customHeight="1">
      <c r="A3" s="1"/>
      <c r="B3" s="1"/>
      <c r="C3" s="1"/>
      <c r="D3" s="1"/>
      <c r="E3" s="1"/>
      <c r="F3" s="1"/>
      <c r="G3" s="1"/>
      <c r="H3" s="4"/>
      <c r="I3" s="4"/>
      <c r="J3" s="4"/>
      <c r="K3" s="4"/>
      <c r="L3" s="4"/>
      <c r="M3" s="4"/>
      <c r="N3" s="4"/>
      <c r="O3" s="4"/>
      <c r="P3" s="4"/>
      <c r="Q3" s="4"/>
      <c r="R3" s="4"/>
      <c r="S3" s="4"/>
      <c r="T3" s="4"/>
      <c r="U3" s="4"/>
      <c r="V3" s="4"/>
      <c r="W3" s="4"/>
      <c r="X3" s="4"/>
      <c r="Y3" s="4"/>
      <c r="Z3" s="4"/>
      <c r="AA3" s="1"/>
      <c r="AB3" s="1"/>
      <c r="AC3" s="1"/>
      <c r="AD3" s="1"/>
      <c r="AE3" s="1"/>
      <c r="AF3" s="1"/>
      <c r="AG3" s="1"/>
      <c r="AH3" s="1"/>
      <c r="AI3" s="1"/>
      <c r="AJ3" s="1"/>
    </row>
    <row r="4" spans="1:39" ht="15" customHeight="1">
      <c r="A4" s="1"/>
      <c r="B4" s="3" t="s">
        <v>12</v>
      </c>
      <c r="C4" s="244" t="s">
        <v>3</v>
      </c>
      <c r="D4" s="245"/>
      <c r="E4" s="245"/>
      <c r="F4" s="245"/>
      <c r="G4" s="245"/>
      <c r="H4" s="245"/>
      <c r="I4" s="245"/>
      <c r="J4" s="245"/>
      <c r="K4" s="245"/>
      <c r="L4" s="246"/>
      <c r="N4" s="247" t="s">
        <v>15</v>
      </c>
      <c r="O4" s="248"/>
      <c r="P4" s="248"/>
      <c r="Q4" s="248"/>
      <c r="R4" s="248"/>
      <c r="S4" s="249"/>
      <c r="T4" s="250" t="s">
        <v>14</v>
      </c>
      <c r="U4" s="251"/>
      <c r="V4" s="251"/>
      <c r="W4" s="251"/>
      <c r="X4" s="251"/>
      <c r="Y4" s="252"/>
      <c r="Z4" s="253" t="s">
        <v>16</v>
      </c>
      <c r="AA4" s="254"/>
      <c r="AB4" s="254"/>
      <c r="AC4" s="254"/>
      <c r="AD4" s="254"/>
      <c r="AE4" s="254"/>
      <c r="AF4" s="255"/>
      <c r="AG4" s="1"/>
      <c r="AH4" s="1"/>
      <c r="AI4" s="1"/>
    </row>
    <row r="5" spans="1:39" ht="18" customHeight="1">
      <c r="A5" s="1"/>
      <c r="B5" s="15">
        <v>1099</v>
      </c>
      <c r="C5" s="183" t="s">
        <v>77</v>
      </c>
      <c r="D5" s="184"/>
      <c r="E5" s="184"/>
      <c r="F5" s="184"/>
      <c r="G5" s="184"/>
      <c r="H5" s="184"/>
      <c r="I5" s="184"/>
      <c r="J5" s="184"/>
      <c r="K5" s="184"/>
      <c r="L5" s="185"/>
      <c r="N5" s="256">
        <f>IFERROR(M28,0)</f>
        <v>94624</v>
      </c>
      <c r="O5" s="257"/>
      <c r="P5" s="257"/>
      <c r="Q5" s="257"/>
      <c r="R5" s="257"/>
      <c r="S5" s="258"/>
      <c r="T5" s="256">
        <f ca="1">IF(Q2="","登録番号必須",Q28)</f>
        <v>9462</v>
      </c>
      <c r="U5" s="257"/>
      <c r="V5" s="257"/>
      <c r="W5" s="257"/>
      <c r="X5" s="257"/>
      <c r="Y5" s="258"/>
      <c r="Z5" s="259">
        <f ca="1">IFERROR(N5+T5,"")</f>
        <v>104086</v>
      </c>
      <c r="AA5" s="260"/>
      <c r="AB5" s="260"/>
      <c r="AC5" s="260"/>
      <c r="AD5" s="260"/>
      <c r="AE5" s="260"/>
      <c r="AF5" s="261"/>
      <c r="AG5" s="1"/>
      <c r="AH5" s="1"/>
      <c r="AM5" s="43" t="s">
        <v>62</v>
      </c>
    </row>
    <row r="6" spans="1:39" ht="18" customHeight="1">
      <c r="A6" s="1"/>
      <c r="B6" s="1"/>
      <c r="C6" s="1"/>
      <c r="D6" s="1"/>
      <c r="E6" s="1"/>
      <c r="F6" s="1"/>
      <c r="G6" s="1"/>
      <c r="H6" s="4"/>
      <c r="I6" s="4"/>
      <c r="J6" s="4"/>
      <c r="K6" s="4"/>
      <c r="L6" s="4"/>
      <c r="M6" s="4"/>
      <c r="N6" s="4"/>
      <c r="O6" s="4"/>
      <c r="Y6" s="4"/>
      <c r="Z6" s="4"/>
      <c r="AA6" s="1"/>
      <c r="AB6" s="1"/>
      <c r="AC6" s="1"/>
      <c r="AD6" s="1"/>
      <c r="AE6" s="1"/>
      <c r="AF6" s="1"/>
      <c r="AG6" s="1"/>
      <c r="AH6" s="1"/>
    </row>
    <row r="7" spans="1:39" ht="18" customHeight="1">
      <c r="A7" s="1"/>
      <c r="B7" s="213" t="s">
        <v>0</v>
      </c>
      <c r="C7" s="214"/>
      <c r="D7" s="214"/>
      <c r="E7" s="214"/>
      <c r="F7" s="215"/>
      <c r="G7" s="238" t="s">
        <v>1</v>
      </c>
      <c r="H7" s="238"/>
      <c r="I7" s="238" t="s">
        <v>2</v>
      </c>
      <c r="J7" s="238"/>
      <c r="K7" s="238"/>
      <c r="L7" s="238"/>
      <c r="N7" s="2" t="s">
        <v>23</v>
      </c>
      <c r="AG7" s="1"/>
      <c r="AH7" s="1"/>
    </row>
    <row r="8" spans="1:39" ht="18" customHeight="1">
      <c r="A8" s="1"/>
      <c r="B8" s="239">
        <v>45199</v>
      </c>
      <c r="C8" s="240"/>
      <c r="D8" s="240"/>
      <c r="E8" s="240"/>
      <c r="F8" s="241"/>
      <c r="G8" s="242">
        <v>1236541</v>
      </c>
      <c r="H8" s="242"/>
      <c r="I8" s="243"/>
      <c r="J8" s="243"/>
      <c r="K8" s="243"/>
      <c r="L8" s="243"/>
      <c r="N8" s="219" t="s">
        <v>9</v>
      </c>
      <c r="O8" s="220"/>
      <c r="P8" s="221"/>
      <c r="Q8" s="222" t="str">
        <f>C5</f>
        <v>〇〇〇化学工業　株式会社</v>
      </c>
      <c r="R8" s="223"/>
      <c r="S8" s="223"/>
      <c r="T8" s="223"/>
      <c r="U8" s="223"/>
      <c r="V8" s="223"/>
      <c r="W8" s="223"/>
      <c r="X8" s="223"/>
      <c r="Y8" s="223"/>
      <c r="Z8" s="224"/>
      <c r="AA8" s="224"/>
      <c r="AB8" s="224"/>
      <c r="AC8" s="224"/>
      <c r="AD8" s="224"/>
      <c r="AE8" s="224"/>
      <c r="AF8" s="225"/>
      <c r="AG8" s="1"/>
      <c r="AH8" s="1"/>
    </row>
    <row r="9" spans="1:39" ht="18" customHeight="1">
      <c r="A9" s="1"/>
      <c r="B9" s="213" t="s">
        <v>11</v>
      </c>
      <c r="C9" s="214"/>
      <c r="D9" s="214"/>
      <c r="E9" s="214"/>
      <c r="F9" s="214"/>
      <c r="G9" s="214"/>
      <c r="H9" s="214"/>
      <c r="I9" s="214"/>
      <c r="J9" s="214"/>
      <c r="K9" s="214"/>
      <c r="L9" s="215"/>
      <c r="N9" s="226" t="s">
        <v>21</v>
      </c>
      <c r="O9" s="227"/>
      <c r="P9" s="228"/>
      <c r="Q9" s="229">
        <v>1251254</v>
      </c>
      <c r="R9" s="230"/>
      <c r="S9" s="230"/>
      <c r="T9" s="230"/>
      <c r="U9" s="230"/>
      <c r="V9" s="231"/>
      <c r="W9" s="232" t="s">
        <v>22</v>
      </c>
      <c r="X9" s="233"/>
      <c r="Y9" s="234"/>
      <c r="Z9" s="235" t="s">
        <v>70</v>
      </c>
      <c r="AA9" s="236"/>
      <c r="AB9" s="236"/>
      <c r="AC9" s="236"/>
      <c r="AD9" s="236"/>
      <c r="AE9" s="236"/>
      <c r="AF9" s="237"/>
      <c r="AG9" s="1"/>
      <c r="AH9" s="1"/>
      <c r="AI9" s="8"/>
    </row>
    <row r="10" spans="1:39" ht="18" customHeight="1">
      <c r="A10" s="5"/>
      <c r="B10" s="183" t="s">
        <v>79</v>
      </c>
      <c r="C10" s="184"/>
      <c r="D10" s="184"/>
      <c r="E10" s="184"/>
      <c r="F10" s="184"/>
      <c r="G10" s="184"/>
      <c r="H10" s="184"/>
      <c r="I10" s="184"/>
      <c r="J10" s="184"/>
      <c r="K10" s="184"/>
      <c r="L10" s="185"/>
      <c r="N10" s="203" t="s">
        <v>40</v>
      </c>
      <c r="O10" s="204"/>
      <c r="P10" s="205"/>
      <c r="Q10" s="209" t="s">
        <v>72</v>
      </c>
      <c r="R10" s="210"/>
      <c r="S10" s="210"/>
      <c r="T10" s="210"/>
      <c r="U10" s="210"/>
      <c r="V10" s="210"/>
      <c r="W10" s="210"/>
      <c r="X10" s="210"/>
      <c r="Y10" s="210"/>
      <c r="Z10" s="210"/>
      <c r="AA10" s="210"/>
      <c r="AB10" s="210"/>
      <c r="AC10" s="210"/>
      <c r="AD10" s="210"/>
      <c r="AE10" s="210"/>
      <c r="AF10" s="211"/>
      <c r="AG10" s="1"/>
      <c r="AH10" s="1"/>
      <c r="AI10" s="212"/>
      <c r="AJ10" s="212"/>
    </row>
    <row r="11" spans="1:39" ht="18" customHeight="1">
      <c r="A11" s="1"/>
      <c r="B11" s="213" t="s">
        <v>31</v>
      </c>
      <c r="C11" s="214"/>
      <c r="D11" s="214"/>
      <c r="E11" s="214"/>
      <c r="F11" s="214"/>
      <c r="G11" s="214"/>
      <c r="H11" s="214"/>
      <c r="I11" s="214"/>
      <c r="J11" s="214"/>
      <c r="K11" s="214"/>
      <c r="L11" s="215"/>
      <c r="N11" s="206"/>
      <c r="O11" s="207"/>
      <c r="P11" s="208"/>
      <c r="Q11" s="216" t="s">
        <v>81</v>
      </c>
      <c r="R11" s="217"/>
      <c r="S11" s="217"/>
      <c r="T11" s="217"/>
      <c r="U11" s="217"/>
      <c r="V11" s="217"/>
      <c r="W11" s="217"/>
      <c r="X11" s="217"/>
      <c r="Y11" s="217"/>
      <c r="Z11" s="217"/>
      <c r="AA11" s="217"/>
      <c r="AB11" s="217"/>
      <c r="AC11" s="217"/>
      <c r="AD11" s="217"/>
      <c r="AE11" s="217"/>
      <c r="AF11" s="218"/>
    </row>
    <row r="12" spans="1:39" ht="18" customHeight="1">
      <c r="A12" s="5"/>
      <c r="B12" s="183" t="s">
        <v>80</v>
      </c>
      <c r="C12" s="184"/>
      <c r="D12" s="184"/>
      <c r="E12" s="184"/>
      <c r="F12" s="184"/>
      <c r="G12" s="184"/>
      <c r="H12" s="184"/>
      <c r="I12" s="184"/>
      <c r="J12" s="184"/>
      <c r="K12" s="184"/>
      <c r="L12" s="185"/>
      <c r="N12" s="186" t="s">
        <v>84</v>
      </c>
      <c r="O12" s="187"/>
      <c r="P12" s="188"/>
      <c r="Q12" s="192" t="s">
        <v>85</v>
      </c>
      <c r="R12" s="192"/>
      <c r="S12" s="192"/>
      <c r="T12" s="192"/>
      <c r="U12" s="192"/>
      <c r="V12" s="192"/>
      <c r="W12" s="192"/>
      <c r="X12" s="192"/>
      <c r="Y12" s="192"/>
      <c r="Z12" s="192"/>
      <c r="AA12" s="192"/>
      <c r="AB12" s="192"/>
      <c r="AC12" s="192"/>
      <c r="AD12" s="194" t="s">
        <v>71</v>
      </c>
      <c r="AE12" s="194"/>
      <c r="AF12" s="195"/>
    </row>
    <row r="13" spans="1:39" ht="18" customHeight="1">
      <c r="A13" s="1"/>
      <c r="N13" s="189"/>
      <c r="O13" s="190"/>
      <c r="P13" s="191"/>
      <c r="Q13" s="193"/>
      <c r="R13" s="193"/>
      <c r="S13" s="193"/>
      <c r="T13" s="193"/>
      <c r="U13" s="193"/>
      <c r="V13" s="193"/>
      <c r="W13" s="193"/>
      <c r="X13" s="193"/>
      <c r="Y13" s="193"/>
      <c r="Z13" s="193"/>
      <c r="AA13" s="193"/>
      <c r="AB13" s="193"/>
      <c r="AC13" s="193"/>
      <c r="AD13" s="196"/>
      <c r="AE13" s="196"/>
      <c r="AF13" s="197"/>
    </row>
    <row r="14" spans="1:39" ht="15.95" customHeight="1">
      <c r="A14" s="1"/>
      <c r="B14" s="198" t="s">
        <v>63</v>
      </c>
      <c r="C14" s="199"/>
      <c r="D14" s="200"/>
      <c r="E14" s="198" t="s">
        <v>68</v>
      </c>
      <c r="F14" s="199"/>
      <c r="G14" s="200"/>
      <c r="H14" s="201" t="s">
        <v>67</v>
      </c>
      <c r="I14" s="201"/>
      <c r="J14" s="201"/>
      <c r="K14" s="201"/>
      <c r="L14" s="201"/>
      <c r="N14" s="202" t="s">
        <v>87</v>
      </c>
      <c r="O14" s="202"/>
      <c r="P14" s="202"/>
      <c r="Q14" s="202"/>
      <c r="R14" s="202"/>
      <c r="S14" s="202"/>
      <c r="T14" s="202"/>
      <c r="U14" s="202"/>
      <c r="V14" s="202"/>
      <c r="W14" s="202"/>
      <c r="X14" s="202"/>
      <c r="Y14" s="202"/>
      <c r="Z14" s="202"/>
      <c r="AA14" s="202"/>
      <c r="AB14" s="202"/>
      <c r="AC14" s="202"/>
      <c r="AD14" s="202"/>
      <c r="AE14" s="202"/>
      <c r="AF14" s="202"/>
      <c r="AM14" s="13"/>
    </row>
    <row r="15" spans="1:39" ht="15.95" customHeight="1">
      <c r="A15" s="1"/>
      <c r="B15" s="173">
        <v>10000000</v>
      </c>
      <c r="C15" s="174"/>
      <c r="D15" s="175"/>
      <c r="E15" s="173">
        <v>2000000</v>
      </c>
      <c r="F15" s="174"/>
      <c r="G15" s="175"/>
      <c r="H15" s="176">
        <f>B15-E15</f>
        <v>8000000</v>
      </c>
      <c r="I15" s="176"/>
      <c r="J15" s="176"/>
      <c r="K15" s="176"/>
      <c r="L15" s="176"/>
      <c r="N15" s="177"/>
      <c r="O15" s="177"/>
      <c r="P15" s="177"/>
      <c r="Q15" s="177"/>
      <c r="R15" s="177"/>
      <c r="S15" s="177"/>
      <c r="T15" s="177"/>
      <c r="U15" s="177"/>
      <c r="V15" s="177"/>
      <c r="W15" s="177"/>
      <c r="X15" s="177"/>
      <c r="Y15" s="177"/>
      <c r="Z15" s="177"/>
      <c r="AA15" s="177"/>
      <c r="AB15" s="177"/>
      <c r="AC15" s="177"/>
      <c r="AD15" s="177"/>
      <c r="AE15" s="177"/>
      <c r="AF15" s="177"/>
      <c r="AM15" s="13"/>
    </row>
    <row r="16" spans="1:39" ht="15.95" customHeight="1">
      <c r="A16" s="5"/>
      <c r="B16" s="178" t="s">
        <v>24</v>
      </c>
      <c r="C16" s="180" t="s">
        <v>28</v>
      </c>
      <c r="D16" s="181"/>
      <c r="E16" s="181"/>
      <c r="F16" s="182"/>
      <c r="G16" s="182"/>
      <c r="H16" s="182"/>
      <c r="I16" s="182"/>
      <c r="J16" s="182"/>
      <c r="K16" s="182"/>
      <c r="L16" s="182"/>
      <c r="M16" s="182"/>
      <c r="N16" s="182"/>
      <c r="O16" s="182"/>
      <c r="P16" s="182"/>
      <c r="Q16" s="182"/>
      <c r="R16" s="182"/>
      <c r="S16" s="182"/>
      <c r="T16" s="182"/>
    </row>
    <row r="17" spans="1:40" ht="15.95" customHeight="1">
      <c r="A17" s="1"/>
      <c r="B17" s="179"/>
      <c r="C17" s="182"/>
      <c r="D17" s="182"/>
      <c r="E17" s="182"/>
      <c r="F17" s="182"/>
      <c r="G17" s="182"/>
      <c r="H17" s="182"/>
      <c r="I17" s="182"/>
      <c r="J17" s="182"/>
      <c r="K17" s="182"/>
      <c r="L17" s="182"/>
      <c r="M17" s="182"/>
      <c r="N17" s="182"/>
      <c r="O17" s="182"/>
      <c r="P17" s="182"/>
      <c r="Q17" s="182"/>
      <c r="R17" s="182"/>
      <c r="S17" s="182"/>
      <c r="T17" s="182"/>
      <c r="U17" s="14" t="s">
        <v>29</v>
      </c>
    </row>
    <row r="18" spans="1:40" ht="15.95" customHeight="1">
      <c r="A18" s="1"/>
      <c r="B18" s="7" t="s">
        <v>52</v>
      </c>
      <c r="C18" s="168" t="s">
        <v>4</v>
      </c>
      <c r="D18" s="169"/>
      <c r="E18" s="169"/>
      <c r="F18" s="169"/>
      <c r="G18" s="170"/>
      <c r="H18" s="168" t="s">
        <v>5</v>
      </c>
      <c r="I18" s="170"/>
      <c r="J18" s="7" t="s">
        <v>6</v>
      </c>
      <c r="K18" s="168" t="s">
        <v>7</v>
      </c>
      <c r="L18" s="169"/>
      <c r="M18" s="170"/>
      <c r="N18" s="168" t="s">
        <v>10</v>
      </c>
      <c r="O18" s="170"/>
      <c r="P18" s="168" t="s">
        <v>8</v>
      </c>
      <c r="Q18" s="169"/>
      <c r="R18" s="169"/>
      <c r="S18" s="170"/>
      <c r="U18" s="171" t="s">
        <v>82</v>
      </c>
      <c r="V18" s="172"/>
      <c r="W18" s="172"/>
      <c r="X18" s="172"/>
      <c r="Y18" s="172"/>
      <c r="Z18" s="172"/>
      <c r="AA18" s="172"/>
      <c r="AB18" s="172"/>
      <c r="AC18" s="172"/>
      <c r="AD18" s="172"/>
      <c r="AE18" s="149" t="s">
        <v>34</v>
      </c>
      <c r="AF18" s="150"/>
      <c r="AJ18" s="32">
        <f>SUM(AJ19:AJ23)</f>
        <v>5</v>
      </c>
      <c r="AL18" s="7" t="s">
        <v>51</v>
      </c>
      <c r="AM18" s="19" t="s">
        <v>55</v>
      </c>
    </row>
    <row r="19" spans="1:40" ht="15.95" customHeight="1">
      <c r="A19" s="1"/>
      <c r="B19" s="37">
        <v>45184</v>
      </c>
      <c r="C19" s="151" t="s">
        <v>73</v>
      </c>
      <c r="D19" s="152"/>
      <c r="E19" s="152"/>
      <c r="F19" s="152"/>
      <c r="G19" s="153"/>
      <c r="H19" s="154">
        <v>3</v>
      </c>
      <c r="I19" s="155"/>
      <c r="J19" s="23" t="s">
        <v>75</v>
      </c>
      <c r="K19" s="156">
        <v>25000</v>
      </c>
      <c r="L19" s="157"/>
      <c r="M19" s="158"/>
      <c r="N19" s="159">
        <v>10</v>
      </c>
      <c r="O19" s="160"/>
      <c r="P19" s="161">
        <f>IFERROR(ROUND(IF(OR(B19="",C19=""),"",AL19*K19),0),0)</f>
        <v>75000</v>
      </c>
      <c r="Q19" s="162"/>
      <c r="R19" s="162"/>
      <c r="S19" s="163"/>
      <c r="U19" s="164" t="s">
        <v>83</v>
      </c>
      <c r="V19" s="165"/>
      <c r="W19" s="165"/>
      <c r="X19" s="165"/>
      <c r="Y19" s="165"/>
      <c r="Z19" s="165"/>
      <c r="AA19" s="165"/>
      <c r="AB19" s="165"/>
      <c r="AC19" s="165"/>
      <c r="AD19" s="165"/>
      <c r="AE19" s="166" t="s">
        <v>35</v>
      </c>
      <c r="AF19" s="167"/>
      <c r="AJ19" s="32">
        <f>IF(H19=INT(H19),1,"ari")</f>
        <v>1</v>
      </c>
      <c r="AK19" s="21">
        <f t="shared" ref="AK19:AK21" si="0">IFERROR(1/COUNTIF($N$19:$O$23,N19),0)</f>
        <v>0.33333333333333331</v>
      </c>
      <c r="AL19" s="34">
        <f>ROUND(H19,1)</f>
        <v>3</v>
      </c>
      <c r="AM19" s="19" t="s">
        <v>61</v>
      </c>
    </row>
    <row r="20" spans="1:40" ht="15.95" customHeight="1">
      <c r="A20" s="6"/>
      <c r="B20" s="38">
        <v>45184</v>
      </c>
      <c r="C20" s="140" t="s">
        <v>74</v>
      </c>
      <c r="D20" s="141"/>
      <c r="E20" s="141"/>
      <c r="F20" s="141"/>
      <c r="G20" s="142"/>
      <c r="H20" s="143">
        <v>1</v>
      </c>
      <c r="I20" s="144"/>
      <c r="J20" s="24" t="s">
        <v>69</v>
      </c>
      <c r="K20" s="118">
        <v>15124</v>
      </c>
      <c r="L20" s="119"/>
      <c r="M20" s="120"/>
      <c r="N20" s="121">
        <v>10</v>
      </c>
      <c r="O20" s="122"/>
      <c r="P20" s="123">
        <f>IFERROR(ROUND(IF(OR(B20="",C20=""),"",AL20*K20),0),0)</f>
        <v>15124</v>
      </c>
      <c r="Q20" s="124"/>
      <c r="R20" s="124"/>
      <c r="S20" s="125"/>
      <c r="U20" s="139" t="s">
        <v>37</v>
      </c>
      <c r="V20" s="139"/>
      <c r="W20" s="139"/>
      <c r="X20" s="139"/>
      <c r="Y20" s="139"/>
      <c r="Z20" s="139"/>
      <c r="AA20" s="139"/>
      <c r="AB20" s="139"/>
      <c r="AC20" s="139" t="s">
        <v>36</v>
      </c>
      <c r="AD20" s="139"/>
      <c r="AE20" s="139"/>
      <c r="AF20" s="139"/>
      <c r="AJ20" s="32">
        <f t="shared" ref="AJ20:AJ23" si="1">IF(H20=INT(H20),1,"ari")</f>
        <v>1</v>
      </c>
      <c r="AK20" s="21">
        <f t="shared" si="0"/>
        <v>0.33333333333333331</v>
      </c>
      <c r="AL20" s="35">
        <f>ROUND(H20,1)</f>
        <v>1</v>
      </c>
      <c r="AM20" s="19" t="s">
        <v>56</v>
      </c>
    </row>
    <row r="21" spans="1:40" ht="15.95" customHeight="1">
      <c r="A21" s="6"/>
      <c r="B21" s="38">
        <v>45184</v>
      </c>
      <c r="C21" s="140" t="s">
        <v>76</v>
      </c>
      <c r="D21" s="141"/>
      <c r="E21" s="141"/>
      <c r="F21" s="141"/>
      <c r="G21" s="142"/>
      <c r="H21" s="143">
        <v>1</v>
      </c>
      <c r="I21" s="144"/>
      <c r="J21" s="24" t="s">
        <v>69</v>
      </c>
      <c r="K21" s="118">
        <v>4500</v>
      </c>
      <c r="L21" s="119"/>
      <c r="M21" s="120"/>
      <c r="N21" s="121">
        <v>10</v>
      </c>
      <c r="O21" s="122"/>
      <c r="P21" s="123">
        <f>IFERROR(ROUND(IF(OR(B21="",C21=""),"",AL21*K21),0),0)</f>
        <v>4500</v>
      </c>
      <c r="Q21" s="124"/>
      <c r="R21" s="124"/>
      <c r="S21" s="125"/>
      <c r="U21" s="145"/>
      <c r="V21" s="145"/>
      <c r="W21" s="145"/>
      <c r="X21" s="145"/>
      <c r="Y21" s="145"/>
      <c r="Z21" s="145"/>
      <c r="AA21" s="145"/>
      <c r="AB21" s="145"/>
      <c r="AC21" s="147">
        <v>1260000</v>
      </c>
      <c r="AD21" s="147"/>
      <c r="AE21" s="147"/>
      <c r="AF21" s="147"/>
      <c r="AI21" s="16">
        <v>2</v>
      </c>
      <c r="AJ21" s="32">
        <f t="shared" si="1"/>
        <v>1</v>
      </c>
      <c r="AK21" s="21">
        <f t="shared" si="0"/>
        <v>0.33333333333333331</v>
      </c>
      <c r="AL21" s="35">
        <f>ROUND(H21,1)</f>
        <v>1</v>
      </c>
      <c r="AM21" s="19" t="s">
        <v>57</v>
      </c>
    </row>
    <row r="22" spans="1:40" ht="15.95" customHeight="1">
      <c r="A22" s="1"/>
      <c r="B22" s="38"/>
      <c r="C22" s="140"/>
      <c r="D22" s="141"/>
      <c r="E22" s="141"/>
      <c r="F22" s="141"/>
      <c r="G22" s="142"/>
      <c r="H22" s="143"/>
      <c r="I22" s="144"/>
      <c r="J22" s="24"/>
      <c r="K22" s="118"/>
      <c r="L22" s="119"/>
      <c r="M22" s="120"/>
      <c r="N22" s="121"/>
      <c r="O22" s="122"/>
      <c r="P22" s="123">
        <f>IFERROR(ROUND(IF(OR(B22="",C22=""),"",AL22*K22),0),0)</f>
        <v>0</v>
      </c>
      <c r="Q22" s="124"/>
      <c r="R22" s="124"/>
      <c r="S22" s="125"/>
      <c r="U22" s="146"/>
      <c r="V22" s="146"/>
      <c r="W22" s="146"/>
      <c r="X22" s="146"/>
      <c r="Y22" s="146"/>
      <c r="Z22" s="146"/>
      <c r="AA22" s="146"/>
      <c r="AB22" s="146"/>
      <c r="AC22" s="148"/>
      <c r="AD22" s="148"/>
      <c r="AE22" s="148"/>
      <c r="AF22" s="148"/>
      <c r="AI22" s="1"/>
      <c r="AJ22" s="32">
        <f t="shared" si="1"/>
        <v>1</v>
      </c>
      <c r="AK22" s="21">
        <f>IFERROR(1/COUNTIF($N$19:$O$23,N22),0)</f>
        <v>0</v>
      </c>
      <c r="AL22" s="35">
        <f>ROUND(H22,1)</f>
        <v>0</v>
      </c>
      <c r="AM22" s="19" t="s">
        <v>58</v>
      </c>
    </row>
    <row r="23" spans="1:40" ht="15.95" customHeight="1" thickBot="1">
      <c r="A23" s="1"/>
      <c r="B23" s="39"/>
      <c r="C23" s="126"/>
      <c r="D23" s="127"/>
      <c r="E23" s="127"/>
      <c r="F23" s="127"/>
      <c r="G23" s="128"/>
      <c r="H23" s="129"/>
      <c r="I23" s="130"/>
      <c r="J23" s="25"/>
      <c r="K23" s="131"/>
      <c r="L23" s="132"/>
      <c r="M23" s="133"/>
      <c r="N23" s="134"/>
      <c r="O23" s="135"/>
      <c r="P23" s="136">
        <f>IFERROR(ROUND(IF(OR(B23="",C23=""),"",AL23*K23),0),0)</f>
        <v>0</v>
      </c>
      <c r="Q23" s="137"/>
      <c r="R23" s="137"/>
      <c r="S23" s="138"/>
      <c r="U23" s="91" t="s">
        <v>25</v>
      </c>
      <c r="V23" s="92"/>
      <c r="W23" s="97" t="s">
        <v>78</v>
      </c>
      <c r="X23" s="97"/>
      <c r="Y23" s="97"/>
      <c r="Z23" s="97"/>
      <c r="AA23" s="97"/>
      <c r="AB23" s="97"/>
      <c r="AC23" s="97"/>
      <c r="AD23" s="97"/>
      <c r="AE23" s="97"/>
      <c r="AF23" s="98"/>
      <c r="AI23" s="1"/>
      <c r="AJ23" s="32">
        <f t="shared" si="1"/>
        <v>1</v>
      </c>
      <c r="AK23" s="21">
        <f>IFERROR(1/COUNTIF($N$19:$O$23,N23),0)</f>
        <v>0</v>
      </c>
      <c r="AL23" s="36">
        <f>ROUND(H23,1)</f>
        <v>0</v>
      </c>
      <c r="AM23" s="19" t="s">
        <v>59</v>
      </c>
    </row>
    <row r="24" spans="1:40" ht="15.95" customHeight="1" thickTop="1">
      <c r="A24" s="1"/>
      <c r="B24" s="99" t="s">
        <v>19</v>
      </c>
      <c r="C24" s="100"/>
      <c r="D24" s="100"/>
      <c r="E24" s="100"/>
      <c r="F24" s="100"/>
      <c r="G24" s="100"/>
      <c r="H24" s="100"/>
      <c r="I24" s="101"/>
      <c r="J24" s="102" t="s">
        <v>10</v>
      </c>
      <c r="K24" s="103"/>
      <c r="L24" s="104"/>
      <c r="M24" s="105" t="s">
        <v>20</v>
      </c>
      <c r="N24" s="106"/>
      <c r="O24" s="106"/>
      <c r="P24" s="105"/>
      <c r="Q24" s="105" t="s">
        <v>13</v>
      </c>
      <c r="R24" s="105"/>
      <c r="S24" s="105"/>
      <c r="U24" s="93"/>
      <c r="V24" s="94"/>
      <c r="W24" s="107" t="s">
        <v>86</v>
      </c>
      <c r="X24" s="107"/>
      <c r="Y24" s="107"/>
      <c r="Z24" s="107"/>
      <c r="AA24" s="107"/>
      <c r="AB24" s="107"/>
      <c r="AC24" s="107"/>
      <c r="AD24" s="107"/>
      <c r="AE24" s="107"/>
      <c r="AF24" s="108"/>
      <c r="AI24" s="2">
        <f>COUNT(N19:N23)</f>
        <v>3</v>
      </c>
      <c r="AJ24" s="2">
        <f>LARGE(N19:N23,AI24)</f>
        <v>10</v>
      </c>
      <c r="AK24" s="21">
        <f>SUM(AK19:AK23)</f>
        <v>1</v>
      </c>
      <c r="AL24" s="21"/>
      <c r="AM24" s="33" t="s">
        <v>60</v>
      </c>
    </row>
    <row r="25" spans="1:40" ht="15.95" customHeight="1">
      <c r="A25" s="1"/>
      <c r="B25" s="111"/>
      <c r="C25" s="112"/>
      <c r="D25" s="112"/>
      <c r="E25" s="112"/>
      <c r="F25" s="112"/>
      <c r="G25" s="112"/>
      <c r="H25" s="112"/>
      <c r="I25" s="113"/>
      <c r="J25" s="114">
        <f>MAX(N19:N23)</f>
        <v>10</v>
      </c>
      <c r="K25" s="115"/>
      <c r="L25" s="116"/>
      <c r="M25" s="117">
        <f ca="1">SUMIF($N$19:$S$23,J25,$P$19:$S$23)</f>
        <v>94624</v>
      </c>
      <c r="N25" s="117"/>
      <c r="O25" s="117"/>
      <c r="P25" s="117"/>
      <c r="Q25" s="71">
        <f ca="1">IF(Q2="","",IFERROR(ROUND(M25*J25/100,0),""))</f>
        <v>9462</v>
      </c>
      <c r="R25" s="72"/>
      <c r="S25" s="73"/>
      <c r="U25" s="95"/>
      <c r="V25" s="96"/>
      <c r="W25" s="109"/>
      <c r="X25" s="109"/>
      <c r="Y25" s="109"/>
      <c r="Z25" s="109"/>
      <c r="AA25" s="109"/>
      <c r="AB25" s="109"/>
      <c r="AC25" s="109"/>
      <c r="AD25" s="109"/>
      <c r="AE25" s="109"/>
      <c r="AF25" s="110"/>
      <c r="AI25" s="1"/>
      <c r="AJ25" s="1"/>
    </row>
    <row r="26" spans="1:40" ht="15.95" customHeight="1">
      <c r="A26" s="1"/>
      <c r="B26" s="74"/>
      <c r="C26" s="75"/>
      <c r="D26" s="75"/>
      <c r="E26" s="75"/>
      <c r="F26" s="75"/>
      <c r="G26" s="75"/>
      <c r="H26" s="75"/>
      <c r="I26" s="76"/>
      <c r="J26" s="77" t="str">
        <f>IFERROR(IF(J25=$AJ$24,"対象外",IF(J25&gt;$AJ$24,$AJ$24,"")),"対象外")</f>
        <v>対象外</v>
      </c>
      <c r="K26" s="78"/>
      <c r="L26" s="79"/>
      <c r="M26" s="80">
        <f ca="1">SUMIF(N19:P23,IF(J26="対象外",J27,J26),$P$19:$P$23)</f>
        <v>0</v>
      </c>
      <c r="N26" s="80"/>
      <c r="O26" s="80"/>
      <c r="P26" s="80"/>
      <c r="Q26" s="81" t="str">
        <f>IF(Q2="","",IF(J26="対象外","－",IFERROR(ROUND(M26*J26/100,0),"")))</f>
        <v>－</v>
      </c>
      <c r="R26" s="82"/>
      <c r="S26" s="83"/>
      <c r="AI26" s="1"/>
      <c r="AJ26" s="1"/>
    </row>
    <row r="27" spans="1:40" ht="15.95" customHeight="1" thickBot="1">
      <c r="A27" s="1"/>
      <c r="B27" s="74"/>
      <c r="C27" s="75"/>
      <c r="D27" s="75"/>
      <c r="E27" s="75"/>
      <c r="F27" s="75"/>
      <c r="G27" s="75"/>
      <c r="H27" s="75"/>
      <c r="I27" s="76"/>
      <c r="J27" s="84" t="str">
        <f>IF(J26="対象外","","対象外")</f>
        <v/>
      </c>
      <c r="K27" s="85"/>
      <c r="L27" s="86"/>
      <c r="M27" s="87" t="str">
        <f ca="1">IF(SUM(M25:M26)&lt;&gt;M28,M28-SUM(M25,M26),"")</f>
        <v/>
      </c>
      <c r="N27" s="87"/>
      <c r="O27" s="87"/>
      <c r="P27" s="87"/>
      <c r="Q27" s="88" t="str">
        <f ca="1">IF(Q2="","",IF(J27="対象外","－",IFERROR(ROUND(M27*J27/100,0),"")))</f>
        <v/>
      </c>
      <c r="R27" s="89"/>
      <c r="S27" s="90"/>
      <c r="U27" s="12"/>
      <c r="V27" s="12"/>
      <c r="W27" s="12"/>
      <c r="X27" s="12"/>
      <c r="Y27" s="12"/>
      <c r="Z27" s="12"/>
      <c r="AA27" s="12"/>
      <c r="AB27" s="12"/>
      <c r="AC27" s="12"/>
      <c r="AD27" s="12"/>
      <c r="AE27" s="12"/>
      <c r="AF27" s="12"/>
      <c r="AI27" s="59"/>
      <c r="AJ27" s="59"/>
    </row>
    <row r="28" spans="1:40" ht="15.95" customHeight="1" thickTop="1">
      <c r="A28" s="1"/>
      <c r="B28" s="60"/>
      <c r="C28" s="61"/>
      <c r="D28" s="61"/>
      <c r="E28" s="61"/>
      <c r="F28" s="61"/>
      <c r="G28" s="61"/>
      <c r="H28" s="61"/>
      <c r="I28" s="62"/>
      <c r="J28" s="63" t="s">
        <v>18</v>
      </c>
      <c r="K28" s="64"/>
      <c r="L28" s="65"/>
      <c r="M28" s="66">
        <f>SUM(P19:S23)</f>
        <v>94624</v>
      </c>
      <c r="N28" s="67"/>
      <c r="O28" s="67"/>
      <c r="P28" s="67"/>
      <c r="Q28" s="68">
        <f ca="1">IF(AK24&gt;2,"税率見直",SUM(Q25:S27))</f>
        <v>9462</v>
      </c>
      <c r="R28" s="69"/>
      <c r="S28" s="70"/>
      <c r="AI28" s="59"/>
      <c r="AJ28" s="59"/>
      <c r="AN28" s="22"/>
    </row>
    <row r="29" spans="1:40" ht="13.5" customHeight="1"/>
    <row r="30" spans="1:40">
      <c r="P30" s="54" t="s">
        <v>49</v>
      </c>
      <c r="Q30" s="54"/>
      <c r="R30" s="54"/>
      <c r="S30" s="54"/>
    </row>
    <row r="33" spans="2:32">
      <c r="B33" s="55" t="s">
        <v>53</v>
      </c>
      <c r="C33" s="55"/>
      <c r="D33" s="55"/>
      <c r="E33" s="55"/>
      <c r="F33" s="55"/>
    </row>
    <row r="34" spans="2:32">
      <c r="B34" s="56"/>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8"/>
    </row>
    <row r="35" spans="2:32">
      <c r="B35" s="48"/>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50"/>
    </row>
    <row r="36" spans="2:32">
      <c r="B36" s="48"/>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50"/>
    </row>
    <row r="37" spans="2:32">
      <c r="B37" s="48"/>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50"/>
    </row>
    <row r="38" spans="2:32">
      <c r="B38" s="48"/>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50"/>
    </row>
    <row r="39" spans="2:32">
      <c r="B39" s="48"/>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50"/>
    </row>
    <row r="40" spans="2:32">
      <c r="B40" s="48"/>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50"/>
    </row>
    <row r="41" spans="2:32">
      <c r="B41" s="48"/>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50"/>
    </row>
    <row r="42" spans="2:32">
      <c r="B42" s="48"/>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50"/>
    </row>
    <row r="43" spans="2:32">
      <c r="B43" s="48"/>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50"/>
    </row>
    <row r="44" spans="2:32">
      <c r="B44" s="48"/>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50"/>
    </row>
    <row r="45" spans="2:32">
      <c r="B45" s="48"/>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50"/>
    </row>
    <row r="46" spans="2:32">
      <c r="B46" s="48"/>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50"/>
    </row>
    <row r="47" spans="2:32">
      <c r="B47" s="48"/>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50"/>
    </row>
    <row r="48" spans="2:32">
      <c r="B48" s="48"/>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50"/>
    </row>
    <row r="49" spans="2:32">
      <c r="B49" s="48"/>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50"/>
    </row>
    <row r="50" spans="2:32">
      <c r="B50" s="48"/>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50"/>
    </row>
    <row r="51" spans="2:32">
      <c r="B51" s="48"/>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50"/>
    </row>
    <row r="52" spans="2:32">
      <c r="B52" s="48"/>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50"/>
    </row>
    <row r="53" spans="2:32">
      <c r="B53" s="48"/>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50"/>
    </row>
    <row r="54" spans="2:32">
      <c r="B54" s="48"/>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50"/>
    </row>
    <row r="55" spans="2:32">
      <c r="B55" s="48"/>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50"/>
    </row>
    <row r="56" spans="2:32">
      <c r="B56" s="48"/>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50"/>
    </row>
    <row r="57" spans="2:32">
      <c r="B57" s="51"/>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3"/>
    </row>
  </sheetData>
  <sheetProtection selectLockedCells="1"/>
  <mergeCells count="136">
    <mergeCell ref="AI2:AJ2"/>
    <mergeCell ref="Z4:AF4"/>
    <mergeCell ref="C5:L5"/>
    <mergeCell ref="N5:S5"/>
    <mergeCell ref="T5:Y5"/>
    <mergeCell ref="Z5:AF5"/>
    <mergeCell ref="B2:L2"/>
    <mergeCell ref="N2:P2"/>
    <mergeCell ref="Q2:W2"/>
    <mergeCell ref="Y2:AA2"/>
    <mergeCell ref="AB2:AF2"/>
    <mergeCell ref="B7:F7"/>
    <mergeCell ref="G7:H7"/>
    <mergeCell ref="I7:L7"/>
    <mergeCell ref="B8:F8"/>
    <mergeCell ref="G8:H8"/>
    <mergeCell ref="I8:L8"/>
    <mergeCell ref="C4:L4"/>
    <mergeCell ref="N4:S4"/>
    <mergeCell ref="T4:Y4"/>
    <mergeCell ref="B10:L10"/>
    <mergeCell ref="N10:P11"/>
    <mergeCell ref="Q10:AF10"/>
    <mergeCell ref="AI10:AJ10"/>
    <mergeCell ref="B11:L11"/>
    <mergeCell ref="Q11:AF11"/>
    <mergeCell ref="N8:P8"/>
    <mergeCell ref="Q8:AF8"/>
    <mergeCell ref="B9:L9"/>
    <mergeCell ref="N9:P9"/>
    <mergeCell ref="Q9:V9"/>
    <mergeCell ref="W9:Y9"/>
    <mergeCell ref="Z9:AF9"/>
    <mergeCell ref="B15:D15"/>
    <mergeCell ref="E15:G15"/>
    <mergeCell ref="H15:L15"/>
    <mergeCell ref="N15:AF15"/>
    <mergeCell ref="B16:B17"/>
    <mergeCell ref="C16:T17"/>
    <mergeCell ref="B12:L12"/>
    <mergeCell ref="N12:P13"/>
    <mergeCell ref="Q12:AC13"/>
    <mergeCell ref="AD12:AF13"/>
    <mergeCell ref="B14:D14"/>
    <mergeCell ref="E14:G14"/>
    <mergeCell ref="H14:L14"/>
    <mergeCell ref="N14:AF14"/>
    <mergeCell ref="AE18:AF18"/>
    <mergeCell ref="C19:G19"/>
    <mergeCell ref="H19:I19"/>
    <mergeCell ref="K19:M19"/>
    <mergeCell ref="N19:O19"/>
    <mergeCell ref="P19:S19"/>
    <mergeCell ref="U19:AD19"/>
    <mergeCell ref="AE19:AF19"/>
    <mergeCell ref="C18:G18"/>
    <mergeCell ref="H18:I18"/>
    <mergeCell ref="K18:M18"/>
    <mergeCell ref="N18:O18"/>
    <mergeCell ref="P18:S18"/>
    <mergeCell ref="U18:AD18"/>
    <mergeCell ref="AC20:AF20"/>
    <mergeCell ref="C21:G21"/>
    <mergeCell ref="H21:I21"/>
    <mergeCell ref="K21:M21"/>
    <mergeCell ref="N21:O21"/>
    <mergeCell ref="P21:S21"/>
    <mergeCell ref="U21:AB22"/>
    <mergeCell ref="AC21:AF22"/>
    <mergeCell ref="C22:G22"/>
    <mergeCell ref="H22:I22"/>
    <mergeCell ref="C20:G20"/>
    <mergeCell ref="H20:I20"/>
    <mergeCell ref="K20:M20"/>
    <mergeCell ref="N20:O20"/>
    <mergeCell ref="P20:S20"/>
    <mergeCell ref="U20:AB20"/>
    <mergeCell ref="M25:P25"/>
    <mergeCell ref="K22:M22"/>
    <mergeCell ref="N22:O22"/>
    <mergeCell ref="P22:S22"/>
    <mergeCell ref="C23:G23"/>
    <mergeCell ref="H23:I23"/>
    <mergeCell ref="K23:M23"/>
    <mergeCell ref="N23:O23"/>
    <mergeCell ref="P23:S23"/>
    <mergeCell ref="AI27:AJ27"/>
    <mergeCell ref="B28:I28"/>
    <mergeCell ref="J28:L28"/>
    <mergeCell ref="M28:P28"/>
    <mergeCell ref="Q28:S28"/>
    <mergeCell ref="AI28:AJ28"/>
    <mergeCell ref="Q25:S25"/>
    <mergeCell ref="B26:I26"/>
    <mergeCell ref="J26:L26"/>
    <mergeCell ref="M26:P26"/>
    <mergeCell ref="Q26:S26"/>
    <mergeCell ref="B27:I27"/>
    <mergeCell ref="J27:L27"/>
    <mergeCell ref="M27:P27"/>
    <mergeCell ref="Q27:S27"/>
    <mergeCell ref="U23:V25"/>
    <mergeCell ref="W23:AF23"/>
    <mergeCell ref="B24:I24"/>
    <mergeCell ref="J24:L24"/>
    <mergeCell ref="M24:P24"/>
    <mergeCell ref="Q24:S24"/>
    <mergeCell ref="W24:AF25"/>
    <mergeCell ref="B25:I25"/>
    <mergeCell ref="J25:L25"/>
    <mergeCell ref="B38:AF38"/>
    <mergeCell ref="B39:AF39"/>
    <mergeCell ref="B40:AF40"/>
    <mergeCell ref="B41:AF41"/>
    <mergeCell ref="B42:AF42"/>
    <mergeCell ref="B43:AF43"/>
    <mergeCell ref="P30:S30"/>
    <mergeCell ref="B33:F33"/>
    <mergeCell ref="B34:AF34"/>
    <mergeCell ref="B35:AF35"/>
    <mergeCell ref="B36:AF36"/>
    <mergeCell ref="B37:AF37"/>
    <mergeCell ref="B56:AF56"/>
    <mergeCell ref="B57:AF57"/>
    <mergeCell ref="B50:AF50"/>
    <mergeCell ref="B51:AF51"/>
    <mergeCell ref="B52:AF52"/>
    <mergeCell ref="B53:AF53"/>
    <mergeCell ref="B54:AF54"/>
    <mergeCell ref="B55:AF55"/>
    <mergeCell ref="B44:AF44"/>
    <mergeCell ref="B45:AF45"/>
    <mergeCell ref="B46:AF46"/>
    <mergeCell ref="B47:AF47"/>
    <mergeCell ref="B48:AF48"/>
    <mergeCell ref="B49:AF49"/>
  </mergeCells>
  <phoneticPr fontId="2"/>
  <conditionalFormatting sqref="H19:I23">
    <cfRule type="expression" dxfId="3" priority="1">
      <formula>$AJ$18=5</formula>
    </cfRule>
  </conditionalFormatting>
  <conditionalFormatting sqref="Q28:S28">
    <cfRule type="expression" dxfId="2" priority="2">
      <formula>$Q$28="税率見直"</formula>
    </cfRule>
  </conditionalFormatting>
  <dataValidations count="11">
    <dataValidation type="custom" imeMode="halfKatakana" allowBlank="1" showInputMessage="1" showErrorMessage="1" sqref="W23" xr:uid="{32276E0D-BCC4-46C5-B434-68C6E8AB367A}">
      <formula1>AND(LENB(W23)=LEN(W23))</formula1>
    </dataValidation>
    <dataValidation imeMode="halfAlpha" allowBlank="1" showInputMessage="1" showErrorMessage="1" prompt="数字7桁です" sqref="G8:H8" xr:uid="{F4C02CBA-EE29-4194-9E55-D61433B96DC5}"/>
    <dataValidation allowBlank="1" showInputMessage="1" showErrorMessage="1" prompt="市外局番から_x000a_入力例_x000a_03-3945-2312" sqref="Z9:AF9" xr:uid="{513EBC65-EDBA-4064-B3E6-2C9D121AB5F6}"/>
    <dataValidation imeMode="fullAlpha" allowBlank="1" showInputMessage="1" showErrorMessage="1" prompt="数字7文字_x000a_入力例_x000a_1130034_x000a_　　↓_x000a_〒113-0034" sqref="Q9:V9" xr:uid="{E39CC63C-8DC1-4862-8970-2BB17990822A}"/>
    <dataValidation type="textLength" imeMode="halfAlpha" operator="equal" allowBlank="1" showInputMessage="1" showErrorMessage="1" prompt="数字7文字で入力して下さい。_x000a_" sqref="AC21:AF22" xr:uid="{2FE54D93-C591-4152-B737-7C0BD8EA01E3}">
      <formula1>7</formula1>
    </dataValidation>
    <dataValidation imeMode="hiragana" allowBlank="1" showInputMessage="1" showErrorMessage="1" sqref="W24:AF25 U18:AD19" xr:uid="{85DDFF1A-A0C6-465F-9440-C1568323AFE3}"/>
    <dataValidation imeMode="halfAlpha" allowBlank="1" showInputMessage="1" showErrorMessage="1" sqref="H19:I23 B5 I8:L8" xr:uid="{E53871B0-9928-4209-BAFE-97A1E1CA9DF6}"/>
    <dataValidation type="whole" allowBlank="1" showInputMessage="1" showErrorMessage="1" errorTitle="入力方法" error="消費税率を整数で入力して下さい。_x000a_消費税が対象外（不課税）の場合は、税率の欄は空白にして下さい。_x000a_例_x000a_10％→10_x000a_　８％→8" sqref="N19:O23" xr:uid="{DE233E18-514D-4318-980A-153060492589}">
      <formula1>1</formula1>
      <formula2>20</formula2>
    </dataValidation>
    <dataValidation type="custom" operator="greaterThan" allowBlank="1" showInputMessage="1" showErrorMessage="1" error="マイナス以外の入力は出来ません。" sqref="AL19:AL23" xr:uid="{C08DC68C-DB13-41AB-A1A1-C9C960FD0690}">
      <formula1>(C1*10)=TRUNC(C1*10)</formula1>
    </dataValidation>
    <dataValidation type="whole" imeMode="fullAlpha" allowBlank="1" showInputMessage="1" showErrorMessage="1" error="整数で入力して下さい。_x000a_小数点以下の入力は出来ません。" sqref="K19:M23" xr:uid="{CF7D881E-0D12-4FC4-8494-D5286CFDC755}">
      <formula1>-9999999</formula1>
      <formula2>99999999</formula2>
    </dataValidation>
    <dataValidation type="custom" errorStyle="warning" imeMode="halfAlpha" allowBlank="1" showInputMessage="1" showErrorMessage="1" error="整数13桁で入力して下さい。" prompt="数字13桁の登録番号を連続で入力して下さい_x000a_T及び－は不要です" sqref="Q2:W2" xr:uid="{E5DF2EE0-A3D3-495D-A6EF-8F3159BA5C21}">
      <formula1>AND(INT(Q2)=Q2,LEN(Q2)=13)</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Option Button 1">
              <controlPr locked="0" defaultSize="0" autoFill="0" autoLine="0" autoPict="0">
                <anchor moveWithCells="1">
                  <from>
                    <xdr:col>22</xdr:col>
                    <xdr:colOff>295275</xdr:colOff>
                    <xdr:row>20</xdr:row>
                    <xdr:rowOff>76200</xdr:rowOff>
                  </from>
                  <to>
                    <xdr:col>25</xdr:col>
                    <xdr:colOff>0</xdr:colOff>
                    <xdr:row>21</xdr:row>
                    <xdr:rowOff>142875</xdr:rowOff>
                  </to>
                </anchor>
              </controlPr>
            </control>
          </mc:Choice>
        </mc:AlternateContent>
        <mc:AlternateContent xmlns:mc="http://schemas.openxmlformats.org/markup-compatibility/2006">
          <mc:Choice Requires="x14">
            <control shapeId="4098" r:id="rId4" name="Option Button 2">
              <controlPr locked="0" defaultSize="0" autoFill="0" autoLine="0" autoPict="0">
                <anchor moveWithCells="1">
                  <from>
                    <xdr:col>20</xdr:col>
                    <xdr:colOff>28575</xdr:colOff>
                    <xdr:row>20</xdr:row>
                    <xdr:rowOff>85725</xdr:rowOff>
                  </from>
                  <to>
                    <xdr:col>22</xdr:col>
                    <xdr:colOff>238125</xdr:colOff>
                    <xdr:row>21</xdr:row>
                    <xdr:rowOff>123825</xdr:rowOff>
                  </to>
                </anchor>
              </controlPr>
            </control>
          </mc:Choice>
        </mc:AlternateContent>
        <mc:AlternateContent xmlns:mc="http://schemas.openxmlformats.org/markup-compatibility/2006">
          <mc:Choice Requires="x14">
            <control shapeId="4099" r:id="rId5" name="Option Button 3">
              <controlPr locked="0" defaultSize="0" autoFill="0" autoLine="0" autoPict="0">
                <anchor moveWithCells="1">
                  <from>
                    <xdr:col>25</xdr:col>
                    <xdr:colOff>66675</xdr:colOff>
                    <xdr:row>20</xdr:row>
                    <xdr:rowOff>76200</xdr:rowOff>
                  </from>
                  <to>
                    <xdr:col>28</xdr:col>
                    <xdr:colOff>0</xdr:colOff>
                    <xdr:row>21</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3C442A3-BE85-49BD-A5C2-7A60F38DF113}">
          <x14:formula1>
            <xm:f>Sheet1!$B$2:$B$4</xm:f>
          </x14:formula1>
          <xm:sqref>B8:F8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B0F1C-6A82-465E-A69B-D22A00FB1C83}">
  <sheetPr codeName="Sheet1">
    <tabColor rgb="FFFF0000"/>
  </sheetPr>
  <dimension ref="A1:AN57"/>
  <sheetViews>
    <sheetView showZeros="0" zoomScaleNormal="100" workbookViewId="0">
      <selection activeCell="Q10" sqref="Q10:AF10"/>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9" width="3.125" style="2" customWidth="1"/>
    <col min="20" max="22" width="2.125" style="2" customWidth="1"/>
    <col min="23" max="23" width="4.625" style="2" customWidth="1"/>
    <col min="24" max="24" width="3.625" style="2" customWidth="1"/>
    <col min="25" max="26" width="2.125" style="2" customWidth="1"/>
    <col min="27" max="27" width="3.625" style="2" customWidth="1"/>
    <col min="28" max="32" width="2.625" style="2" customWidth="1"/>
    <col min="33" max="33" width="2.5" style="2" customWidth="1"/>
    <col min="34" max="34" width="12.625" style="2" customWidth="1"/>
    <col min="35" max="35" width="5.875" style="2" hidden="1" customWidth="1"/>
    <col min="36" max="36" width="5.25" style="2" hidden="1" customWidth="1"/>
    <col min="37" max="38" width="7" style="2" hidden="1" customWidth="1"/>
    <col min="39" max="16384" width="9" style="2"/>
  </cols>
  <sheetData>
    <row r="1" spans="1:39" ht="12" customHeight="1" thickBot="1">
      <c r="A1" s="1"/>
      <c r="B1" s="1"/>
      <c r="C1" s="1"/>
      <c r="D1" s="1"/>
      <c r="E1" s="1"/>
      <c r="F1" s="1"/>
      <c r="AA1" s="1"/>
      <c r="AB1" s="1"/>
      <c r="AC1" s="1"/>
      <c r="AD1" s="1"/>
      <c r="AE1" s="1"/>
      <c r="AF1" s="1"/>
      <c r="AG1" s="1"/>
      <c r="AH1" s="1"/>
      <c r="AI1" s="1"/>
      <c r="AJ1" s="1"/>
    </row>
    <row r="2" spans="1:39" ht="17.25" customHeight="1" thickBot="1">
      <c r="A2" s="1"/>
      <c r="B2" s="262" t="s">
        <v>32</v>
      </c>
      <c r="C2" s="263"/>
      <c r="D2" s="263"/>
      <c r="E2" s="263"/>
      <c r="F2" s="263"/>
      <c r="G2" s="263"/>
      <c r="H2" s="263"/>
      <c r="I2" s="263"/>
      <c r="J2" s="263"/>
      <c r="K2" s="263"/>
      <c r="L2" s="264"/>
      <c r="N2" s="265" t="s">
        <v>33</v>
      </c>
      <c r="O2" s="266"/>
      <c r="P2" s="266"/>
      <c r="Q2" s="267">
        <v>1236547896541</v>
      </c>
      <c r="R2" s="268"/>
      <c r="S2" s="268"/>
      <c r="T2" s="268"/>
      <c r="U2" s="268"/>
      <c r="V2" s="268"/>
      <c r="W2" s="269"/>
      <c r="Y2" s="270" t="s">
        <v>17</v>
      </c>
      <c r="Z2" s="271"/>
      <c r="AA2" s="272"/>
      <c r="AB2" s="278" t="str">
        <f ca="1">IF(AH2="",AI2,AH2)</f>
        <v>0001-49289</v>
      </c>
      <c r="AC2" s="278"/>
      <c r="AD2" s="278"/>
      <c r="AE2" s="278"/>
      <c r="AF2" s="279"/>
      <c r="AG2" s="1"/>
      <c r="AH2" s="47"/>
      <c r="AI2" s="59" t="str">
        <f ca="1">RIGHT(TEXT(YEAR(B8),"0000"),2)&amp;TEXT(MONTH(B8),"00")&amp;"-"&amp;TEXT(INT(RAND()*100000),"00000")</f>
        <v>0001-49289</v>
      </c>
      <c r="AJ2" s="59"/>
      <c r="AM2" s="46" t="s">
        <v>88</v>
      </c>
    </row>
    <row r="3" spans="1:39" ht="6.75" customHeight="1">
      <c r="A3" s="1"/>
      <c r="B3" s="1"/>
      <c r="C3" s="1"/>
      <c r="D3" s="1"/>
      <c r="E3" s="1"/>
      <c r="F3" s="1"/>
      <c r="G3" s="1"/>
      <c r="H3" s="4"/>
      <c r="I3" s="4"/>
      <c r="J3" s="4"/>
      <c r="K3" s="4"/>
      <c r="L3" s="4"/>
      <c r="M3" s="4"/>
      <c r="N3" s="4"/>
      <c r="O3" s="4"/>
      <c r="P3" s="4"/>
      <c r="Q3" s="4"/>
      <c r="R3" s="4"/>
      <c r="S3" s="4"/>
      <c r="T3" s="4"/>
      <c r="U3" s="4"/>
      <c r="V3" s="4"/>
      <c r="W3" s="4"/>
      <c r="X3" s="4"/>
      <c r="Y3" s="4"/>
      <c r="Z3" s="4"/>
      <c r="AA3" s="1"/>
      <c r="AB3" s="1"/>
      <c r="AC3" s="1"/>
      <c r="AD3" s="1"/>
      <c r="AE3" s="1"/>
      <c r="AF3" s="1"/>
      <c r="AG3" s="1"/>
      <c r="AH3" s="1"/>
      <c r="AI3" s="1"/>
      <c r="AJ3" s="1"/>
    </row>
    <row r="4" spans="1:39" ht="15" customHeight="1">
      <c r="A4" s="1"/>
      <c r="B4" s="3" t="s">
        <v>12</v>
      </c>
      <c r="C4" s="244" t="s">
        <v>3</v>
      </c>
      <c r="D4" s="245"/>
      <c r="E4" s="245"/>
      <c r="F4" s="245"/>
      <c r="G4" s="245"/>
      <c r="H4" s="245"/>
      <c r="I4" s="245"/>
      <c r="J4" s="245"/>
      <c r="K4" s="245"/>
      <c r="L4" s="246"/>
      <c r="N4" s="247" t="s">
        <v>15</v>
      </c>
      <c r="O4" s="248"/>
      <c r="P4" s="248"/>
      <c r="Q4" s="248"/>
      <c r="R4" s="248"/>
      <c r="S4" s="249"/>
      <c r="T4" s="250" t="s">
        <v>14</v>
      </c>
      <c r="U4" s="251"/>
      <c r="V4" s="251"/>
      <c r="W4" s="251"/>
      <c r="X4" s="251"/>
      <c r="Y4" s="252"/>
      <c r="Z4" s="253" t="s">
        <v>16</v>
      </c>
      <c r="AA4" s="254"/>
      <c r="AB4" s="254"/>
      <c r="AC4" s="254"/>
      <c r="AD4" s="254"/>
      <c r="AE4" s="254"/>
      <c r="AF4" s="255"/>
      <c r="AG4" s="1"/>
      <c r="AH4" s="1"/>
      <c r="AI4" s="1"/>
      <c r="AM4" s="43" t="s">
        <v>62</v>
      </c>
    </row>
    <row r="5" spans="1:39" ht="18" customHeight="1">
      <c r="A5" s="1"/>
      <c r="B5" s="44"/>
      <c r="C5" s="183"/>
      <c r="D5" s="184"/>
      <c r="E5" s="184"/>
      <c r="F5" s="184"/>
      <c r="G5" s="184"/>
      <c r="H5" s="184"/>
      <c r="I5" s="184"/>
      <c r="J5" s="184"/>
      <c r="K5" s="184"/>
      <c r="L5" s="185"/>
      <c r="N5" s="256">
        <f>IFERROR(M28,0)</f>
        <v>0</v>
      </c>
      <c r="O5" s="257"/>
      <c r="P5" s="257"/>
      <c r="Q5" s="257"/>
      <c r="R5" s="257"/>
      <c r="S5" s="258"/>
      <c r="T5" s="256">
        <f ca="1">IF(Q2="","登録番号必須",Q28)</f>
        <v>0</v>
      </c>
      <c r="U5" s="257"/>
      <c r="V5" s="257"/>
      <c r="W5" s="257"/>
      <c r="X5" s="257"/>
      <c r="Y5" s="258"/>
      <c r="Z5" s="259">
        <f ca="1">IFERROR(N5+T5,"")</f>
        <v>0</v>
      </c>
      <c r="AA5" s="260"/>
      <c r="AB5" s="260"/>
      <c r="AC5" s="260"/>
      <c r="AD5" s="260"/>
      <c r="AE5" s="260"/>
      <c r="AF5" s="261"/>
      <c r="AG5" s="1"/>
      <c r="AH5" s="1"/>
    </row>
    <row r="6" spans="1:39" ht="18" customHeight="1">
      <c r="A6" s="1"/>
      <c r="B6" s="1"/>
      <c r="C6" s="1"/>
      <c r="D6" s="1"/>
      <c r="E6" s="1"/>
      <c r="F6" s="1"/>
      <c r="G6" s="1"/>
      <c r="H6" s="4"/>
      <c r="I6" s="4"/>
      <c r="J6" s="4"/>
      <c r="K6" s="4"/>
      <c r="L6" s="4"/>
      <c r="M6" s="4"/>
      <c r="N6" s="4"/>
      <c r="O6" s="4"/>
      <c r="Y6" s="4"/>
      <c r="Z6" s="4"/>
      <c r="AA6" s="1"/>
      <c r="AB6" s="1"/>
      <c r="AC6" s="1"/>
      <c r="AD6" s="1"/>
      <c r="AE6" s="1"/>
      <c r="AF6" s="1"/>
      <c r="AG6" s="1"/>
      <c r="AH6" s="1"/>
    </row>
    <row r="7" spans="1:39" ht="18" customHeight="1">
      <c r="A7" s="1"/>
      <c r="B7" s="213" t="s">
        <v>0</v>
      </c>
      <c r="C7" s="214"/>
      <c r="D7" s="214"/>
      <c r="E7" s="214"/>
      <c r="F7" s="215"/>
      <c r="G7" s="238" t="s">
        <v>1</v>
      </c>
      <c r="H7" s="238"/>
      <c r="I7" s="238" t="s">
        <v>2</v>
      </c>
      <c r="J7" s="238"/>
      <c r="K7" s="238"/>
      <c r="L7" s="238"/>
      <c r="N7" s="2" t="s">
        <v>23</v>
      </c>
      <c r="AG7" s="1"/>
      <c r="AH7" s="1"/>
    </row>
    <row r="8" spans="1:39" ht="18" customHeight="1">
      <c r="A8" s="1"/>
      <c r="B8" s="239"/>
      <c r="C8" s="240"/>
      <c r="D8" s="240"/>
      <c r="E8" s="240"/>
      <c r="F8" s="241"/>
      <c r="G8" s="242"/>
      <c r="H8" s="242"/>
      <c r="I8" s="243"/>
      <c r="J8" s="243"/>
      <c r="K8" s="243"/>
      <c r="L8" s="243"/>
      <c r="N8" s="219" t="s">
        <v>9</v>
      </c>
      <c r="O8" s="220"/>
      <c r="P8" s="221"/>
      <c r="Q8" s="222">
        <f>C5</f>
        <v>0</v>
      </c>
      <c r="R8" s="223"/>
      <c r="S8" s="223"/>
      <c r="T8" s="223"/>
      <c r="U8" s="223"/>
      <c r="V8" s="223"/>
      <c r="W8" s="223"/>
      <c r="X8" s="223"/>
      <c r="Y8" s="223"/>
      <c r="Z8" s="224"/>
      <c r="AA8" s="224"/>
      <c r="AB8" s="224"/>
      <c r="AC8" s="224"/>
      <c r="AD8" s="224"/>
      <c r="AE8" s="224"/>
      <c r="AF8" s="225"/>
      <c r="AG8" s="1"/>
      <c r="AH8" s="1"/>
    </row>
    <row r="9" spans="1:39" ht="18" customHeight="1">
      <c r="A9" s="1"/>
      <c r="B9" s="213" t="s">
        <v>11</v>
      </c>
      <c r="C9" s="214"/>
      <c r="D9" s="214"/>
      <c r="E9" s="214"/>
      <c r="F9" s="214"/>
      <c r="G9" s="214"/>
      <c r="H9" s="214"/>
      <c r="I9" s="214"/>
      <c r="J9" s="214"/>
      <c r="K9" s="214"/>
      <c r="L9" s="215"/>
      <c r="N9" s="226" t="s">
        <v>21</v>
      </c>
      <c r="O9" s="227"/>
      <c r="P9" s="228"/>
      <c r="Q9" s="229"/>
      <c r="R9" s="230"/>
      <c r="S9" s="230"/>
      <c r="T9" s="230"/>
      <c r="U9" s="230"/>
      <c r="V9" s="231"/>
      <c r="W9" s="232" t="s">
        <v>22</v>
      </c>
      <c r="X9" s="233"/>
      <c r="Y9" s="234"/>
      <c r="Z9" s="235"/>
      <c r="AA9" s="236"/>
      <c r="AB9" s="236"/>
      <c r="AC9" s="236"/>
      <c r="AD9" s="236"/>
      <c r="AE9" s="236"/>
      <c r="AF9" s="237"/>
      <c r="AG9" s="1"/>
      <c r="AH9" s="1"/>
      <c r="AI9" s="8"/>
    </row>
    <row r="10" spans="1:39" ht="18" customHeight="1">
      <c r="A10" s="5"/>
      <c r="B10" s="183"/>
      <c r="C10" s="184"/>
      <c r="D10" s="184"/>
      <c r="E10" s="184"/>
      <c r="F10" s="184"/>
      <c r="G10" s="184"/>
      <c r="H10" s="184"/>
      <c r="I10" s="184"/>
      <c r="J10" s="184"/>
      <c r="K10" s="184"/>
      <c r="L10" s="185"/>
      <c r="N10" s="203" t="s">
        <v>40</v>
      </c>
      <c r="O10" s="204"/>
      <c r="P10" s="205"/>
      <c r="Q10" s="209"/>
      <c r="R10" s="210"/>
      <c r="S10" s="210"/>
      <c r="T10" s="210"/>
      <c r="U10" s="210"/>
      <c r="V10" s="210"/>
      <c r="W10" s="210"/>
      <c r="X10" s="210"/>
      <c r="Y10" s="210"/>
      <c r="Z10" s="210"/>
      <c r="AA10" s="210"/>
      <c r="AB10" s="210"/>
      <c r="AC10" s="210"/>
      <c r="AD10" s="210"/>
      <c r="AE10" s="210"/>
      <c r="AF10" s="211"/>
      <c r="AG10" s="1"/>
      <c r="AH10" s="1"/>
      <c r="AI10" s="212"/>
      <c r="AJ10" s="212"/>
    </row>
    <row r="11" spans="1:39" ht="18" customHeight="1">
      <c r="A11" s="1"/>
      <c r="B11" s="213" t="s">
        <v>31</v>
      </c>
      <c r="C11" s="214"/>
      <c r="D11" s="214"/>
      <c r="E11" s="214"/>
      <c r="F11" s="214"/>
      <c r="G11" s="214"/>
      <c r="H11" s="214"/>
      <c r="I11" s="214"/>
      <c r="J11" s="214"/>
      <c r="K11" s="214"/>
      <c r="L11" s="215"/>
      <c r="N11" s="206"/>
      <c r="O11" s="207"/>
      <c r="P11" s="208"/>
      <c r="Q11" s="216"/>
      <c r="R11" s="217"/>
      <c r="S11" s="217"/>
      <c r="T11" s="217"/>
      <c r="U11" s="217"/>
      <c r="V11" s="217"/>
      <c r="W11" s="217"/>
      <c r="X11" s="217"/>
      <c r="Y11" s="217"/>
      <c r="Z11" s="217"/>
      <c r="AA11" s="217"/>
      <c r="AB11" s="217"/>
      <c r="AC11" s="217"/>
      <c r="AD11" s="217"/>
      <c r="AE11" s="217"/>
      <c r="AF11" s="218"/>
    </row>
    <row r="12" spans="1:39" ht="18" customHeight="1">
      <c r="A12" s="5"/>
      <c r="B12" s="183"/>
      <c r="C12" s="184"/>
      <c r="D12" s="184"/>
      <c r="E12" s="184"/>
      <c r="F12" s="184"/>
      <c r="G12" s="184"/>
      <c r="H12" s="184"/>
      <c r="I12" s="184"/>
      <c r="J12" s="184"/>
      <c r="K12" s="184"/>
      <c r="L12" s="185"/>
      <c r="N12" s="186" t="s">
        <v>84</v>
      </c>
      <c r="O12" s="187"/>
      <c r="P12" s="188"/>
      <c r="Q12" s="192"/>
      <c r="R12" s="192"/>
      <c r="S12" s="192"/>
      <c r="T12" s="192"/>
      <c r="U12" s="192"/>
      <c r="V12" s="192"/>
      <c r="W12" s="192"/>
      <c r="X12" s="192"/>
      <c r="Y12" s="192"/>
      <c r="Z12" s="192"/>
      <c r="AA12" s="192"/>
      <c r="AB12" s="192"/>
      <c r="AC12" s="192"/>
      <c r="AD12" s="194" t="s">
        <v>71</v>
      </c>
      <c r="AE12" s="194"/>
      <c r="AF12" s="195"/>
    </row>
    <row r="13" spans="1:39" ht="18" customHeight="1">
      <c r="A13" s="1"/>
      <c r="N13" s="189"/>
      <c r="O13" s="190"/>
      <c r="P13" s="191"/>
      <c r="Q13" s="193"/>
      <c r="R13" s="193"/>
      <c r="S13" s="193"/>
      <c r="T13" s="193"/>
      <c r="U13" s="193"/>
      <c r="V13" s="193"/>
      <c r="W13" s="193"/>
      <c r="X13" s="193"/>
      <c r="Y13" s="193"/>
      <c r="Z13" s="193"/>
      <c r="AA13" s="193"/>
      <c r="AB13" s="193"/>
      <c r="AC13" s="193"/>
      <c r="AD13" s="196"/>
      <c r="AE13" s="196"/>
      <c r="AF13" s="197"/>
    </row>
    <row r="14" spans="1:39" ht="15.95" customHeight="1">
      <c r="A14" s="1"/>
      <c r="B14" s="198" t="s">
        <v>63</v>
      </c>
      <c r="C14" s="199"/>
      <c r="D14" s="200"/>
      <c r="E14" s="198" t="s">
        <v>68</v>
      </c>
      <c r="F14" s="199"/>
      <c r="G14" s="200"/>
      <c r="H14" s="201" t="s">
        <v>67</v>
      </c>
      <c r="I14" s="201"/>
      <c r="J14" s="201"/>
      <c r="K14" s="201"/>
      <c r="L14" s="201"/>
      <c r="N14" s="202"/>
      <c r="O14" s="202"/>
      <c r="P14" s="202"/>
      <c r="Q14" s="202"/>
      <c r="R14" s="202"/>
      <c r="S14" s="202"/>
      <c r="T14" s="202"/>
      <c r="U14" s="202"/>
      <c r="V14" s="202"/>
      <c r="W14" s="202"/>
      <c r="X14" s="202"/>
      <c r="Y14" s="202"/>
      <c r="Z14" s="202"/>
      <c r="AA14" s="202"/>
      <c r="AB14" s="202"/>
      <c r="AC14" s="202"/>
      <c r="AD14" s="202"/>
      <c r="AE14" s="202"/>
      <c r="AF14" s="202"/>
      <c r="AM14" s="13"/>
    </row>
    <row r="15" spans="1:39" ht="15.95" customHeight="1">
      <c r="A15" s="1"/>
      <c r="B15" s="173"/>
      <c r="C15" s="174"/>
      <c r="D15" s="175"/>
      <c r="E15" s="173"/>
      <c r="F15" s="174"/>
      <c r="G15" s="175"/>
      <c r="H15" s="176">
        <f>B15-E15</f>
        <v>0</v>
      </c>
      <c r="I15" s="176"/>
      <c r="J15" s="176"/>
      <c r="K15" s="176"/>
      <c r="L15" s="176"/>
      <c r="N15" s="177"/>
      <c r="O15" s="177"/>
      <c r="P15" s="177"/>
      <c r="Q15" s="177"/>
      <c r="R15" s="177"/>
      <c r="S15" s="177"/>
      <c r="T15" s="177"/>
      <c r="U15" s="177"/>
      <c r="V15" s="177"/>
      <c r="W15" s="177"/>
      <c r="X15" s="177"/>
      <c r="Y15" s="177"/>
      <c r="Z15" s="177"/>
      <c r="AA15" s="177"/>
      <c r="AB15" s="177"/>
      <c r="AC15" s="177"/>
      <c r="AD15" s="177"/>
      <c r="AE15" s="177"/>
      <c r="AF15" s="177"/>
      <c r="AM15" s="13"/>
    </row>
    <row r="16" spans="1:39" ht="15.95" customHeight="1">
      <c r="A16" s="5"/>
      <c r="B16" s="178" t="s">
        <v>24</v>
      </c>
      <c r="C16" s="180" t="s">
        <v>28</v>
      </c>
      <c r="D16" s="181"/>
      <c r="E16" s="181"/>
      <c r="F16" s="182"/>
      <c r="G16" s="182"/>
      <c r="H16" s="182"/>
      <c r="I16" s="182"/>
      <c r="J16" s="182"/>
      <c r="K16" s="182"/>
      <c r="L16" s="182"/>
      <c r="M16" s="182"/>
      <c r="N16" s="182"/>
      <c r="O16" s="182"/>
      <c r="P16" s="182"/>
      <c r="Q16" s="182"/>
      <c r="R16" s="182"/>
      <c r="S16" s="182"/>
      <c r="T16" s="182"/>
    </row>
    <row r="17" spans="1:40" ht="15.95" customHeight="1">
      <c r="A17" s="1"/>
      <c r="B17" s="179"/>
      <c r="C17" s="182"/>
      <c r="D17" s="182"/>
      <c r="E17" s="182"/>
      <c r="F17" s="182"/>
      <c r="G17" s="182"/>
      <c r="H17" s="182"/>
      <c r="I17" s="182"/>
      <c r="J17" s="182"/>
      <c r="K17" s="182"/>
      <c r="L17" s="182"/>
      <c r="M17" s="182"/>
      <c r="N17" s="182"/>
      <c r="O17" s="182"/>
      <c r="P17" s="182"/>
      <c r="Q17" s="182"/>
      <c r="R17" s="182"/>
      <c r="S17" s="182"/>
      <c r="T17" s="182"/>
      <c r="U17" s="14" t="s">
        <v>29</v>
      </c>
    </row>
    <row r="18" spans="1:40" ht="15.95" customHeight="1">
      <c r="A18" s="1"/>
      <c r="B18" s="7" t="s">
        <v>52</v>
      </c>
      <c r="C18" s="168" t="s">
        <v>4</v>
      </c>
      <c r="D18" s="169"/>
      <c r="E18" s="169"/>
      <c r="F18" s="169"/>
      <c r="G18" s="170"/>
      <c r="H18" s="168" t="s">
        <v>5</v>
      </c>
      <c r="I18" s="170"/>
      <c r="J18" s="7" t="s">
        <v>6</v>
      </c>
      <c r="K18" s="168" t="s">
        <v>7</v>
      </c>
      <c r="L18" s="169"/>
      <c r="M18" s="170"/>
      <c r="N18" s="168" t="s">
        <v>10</v>
      </c>
      <c r="O18" s="170"/>
      <c r="P18" s="168" t="s">
        <v>8</v>
      </c>
      <c r="Q18" s="169"/>
      <c r="R18" s="169"/>
      <c r="S18" s="170"/>
      <c r="U18" s="171"/>
      <c r="V18" s="172"/>
      <c r="W18" s="172"/>
      <c r="X18" s="172"/>
      <c r="Y18" s="172"/>
      <c r="Z18" s="172"/>
      <c r="AA18" s="172"/>
      <c r="AB18" s="172"/>
      <c r="AC18" s="172"/>
      <c r="AD18" s="172"/>
      <c r="AE18" s="149" t="s">
        <v>34</v>
      </c>
      <c r="AF18" s="150"/>
      <c r="AJ18" s="32">
        <f>SUM(AJ19:AJ23)</f>
        <v>5</v>
      </c>
      <c r="AL18" s="7" t="s">
        <v>51</v>
      </c>
      <c r="AM18" s="19" t="s">
        <v>55</v>
      </c>
    </row>
    <row r="19" spans="1:40" ht="15.95" customHeight="1">
      <c r="A19" s="1"/>
      <c r="B19" s="37"/>
      <c r="C19" s="283"/>
      <c r="D19" s="284"/>
      <c r="E19" s="284"/>
      <c r="F19" s="284"/>
      <c r="G19" s="285"/>
      <c r="H19" s="154"/>
      <c r="I19" s="155"/>
      <c r="J19" s="23"/>
      <c r="K19" s="156"/>
      <c r="L19" s="157"/>
      <c r="M19" s="158"/>
      <c r="N19" s="159"/>
      <c r="O19" s="160"/>
      <c r="P19" s="161">
        <f>IFERROR(ROUND(IF(OR(B19="",C19=""),"",AL19*K19),0),0)</f>
        <v>0</v>
      </c>
      <c r="Q19" s="162"/>
      <c r="R19" s="162"/>
      <c r="S19" s="163"/>
      <c r="U19" s="164"/>
      <c r="V19" s="165"/>
      <c r="W19" s="165"/>
      <c r="X19" s="165"/>
      <c r="Y19" s="165"/>
      <c r="Z19" s="165"/>
      <c r="AA19" s="165"/>
      <c r="AB19" s="165"/>
      <c r="AC19" s="165"/>
      <c r="AD19" s="165"/>
      <c r="AE19" s="166" t="s">
        <v>35</v>
      </c>
      <c r="AF19" s="167"/>
      <c r="AJ19" s="32">
        <f>IF(H19=INT(H19),1,"ari")</f>
        <v>1</v>
      </c>
      <c r="AK19" s="21">
        <f t="shared" ref="AK19:AK21" si="0">IFERROR(1/COUNTIF($N$19:$O$23,N19),0)</f>
        <v>0</v>
      </c>
      <c r="AL19" s="34">
        <f>ROUND(H19,1)</f>
        <v>0</v>
      </c>
      <c r="AM19" s="19" t="s">
        <v>61</v>
      </c>
    </row>
    <row r="20" spans="1:40" ht="15.95" customHeight="1">
      <c r="A20" s="6"/>
      <c r="B20" s="38"/>
      <c r="C20" s="275"/>
      <c r="D20" s="276"/>
      <c r="E20" s="276"/>
      <c r="F20" s="276"/>
      <c r="G20" s="277"/>
      <c r="H20" s="143"/>
      <c r="I20" s="144"/>
      <c r="J20" s="24"/>
      <c r="K20" s="118"/>
      <c r="L20" s="119"/>
      <c r="M20" s="120"/>
      <c r="N20" s="121"/>
      <c r="O20" s="122"/>
      <c r="P20" s="123">
        <f>IFERROR(ROUND(IF(OR(B20="",C20=""),"",AL20*K20),0),0)</f>
        <v>0</v>
      </c>
      <c r="Q20" s="124"/>
      <c r="R20" s="124"/>
      <c r="S20" s="125"/>
      <c r="U20" s="139" t="s">
        <v>37</v>
      </c>
      <c r="V20" s="139"/>
      <c r="W20" s="139"/>
      <c r="X20" s="139"/>
      <c r="Y20" s="139"/>
      <c r="Z20" s="139"/>
      <c r="AA20" s="139"/>
      <c r="AB20" s="139"/>
      <c r="AC20" s="139" t="s">
        <v>36</v>
      </c>
      <c r="AD20" s="139"/>
      <c r="AE20" s="139"/>
      <c r="AF20" s="139"/>
      <c r="AJ20" s="32">
        <f t="shared" ref="AJ20:AJ23" si="1">IF(H20=INT(H20),1,"ari")</f>
        <v>1</v>
      </c>
      <c r="AK20" s="21">
        <f t="shared" si="0"/>
        <v>0</v>
      </c>
      <c r="AL20" s="35">
        <f>ROUND(H20,1)</f>
        <v>0</v>
      </c>
      <c r="AM20" s="19" t="s">
        <v>56</v>
      </c>
    </row>
    <row r="21" spans="1:40" ht="15.95" customHeight="1">
      <c r="A21" s="6"/>
      <c r="B21" s="38"/>
      <c r="C21" s="275"/>
      <c r="D21" s="276"/>
      <c r="E21" s="276"/>
      <c r="F21" s="276"/>
      <c r="G21" s="277"/>
      <c r="H21" s="143"/>
      <c r="I21" s="144"/>
      <c r="J21" s="24"/>
      <c r="K21" s="118"/>
      <c r="L21" s="119"/>
      <c r="M21" s="120"/>
      <c r="N21" s="121"/>
      <c r="O21" s="122"/>
      <c r="P21" s="123">
        <f>IFERROR(ROUND(IF(OR(B21="",C21=""),"",AL21*K21),0),0)</f>
        <v>0</v>
      </c>
      <c r="Q21" s="124"/>
      <c r="R21" s="124"/>
      <c r="S21" s="125"/>
      <c r="U21" s="145"/>
      <c r="V21" s="145"/>
      <c r="W21" s="145"/>
      <c r="X21" s="145"/>
      <c r="Y21" s="145"/>
      <c r="Z21" s="145"/>
      <c r="AA21" s="145"/>
      <c r="AB21" s="145"/>
      <c r="AC21" s="286"/>
      <c r="AD21" s="286"/>
      <c r="AE21" s="286"/>
      <c r="AF21" s="286"/>
      <c r="AI21" s="16">
        <v>2</v>
      </c>
      <c r="AJ21" s="32">
        <f t="shared" si="1"/>
        <v>1</v>
      </c>
      <c r="AK21" s="21">
        <f t="shared" si="0"/>
        <v>0</v>
      </c>
      <c r="AL21" s="35">
        <f>ROUND(H21,1)</f>
        <v>0</v>
      </c>
      <c r="AM21" s="19" t="s">
        <v>57</v>
      </c>
    </row>
    <row r="22" spans="1:40" ht="15.95" customHeight="1">
      <c r="A22" s="1"/>
      <c r="B22" s="38"/>
      <c r="C22" s="275"/>
      <c r="D22" s="276"/>
      <c r="E22" s="276"/>
      <c r="F22" s="276"/>
      <c r="G22" s="277"/>
      <c r="H22" s="143"/>
      <c r="I22" s="144"/>
      <c r="J22" s="24"/>
      <c r="K22" s="118"/>
      <c r="L22" s="119"/>
      <c r="M22" s="120"/>
      <c r="N22" s="121"/>
      <c r="O22" s="122"/>
      <c r="P22" s="123">
        <f>IFERROR(ROUND(IF(OR(B22="",C22=""),"",AL22*K22),0),0)</f>
        <v>0</v>
      </c>
      <c r="Q22" s="124"/>
      <c r="R22" s="124"/>
      <c r="S22" s="125"/>
      <c r="U22" s="146"/>
      <c r="V22" s="146"/>
      <c r="W22" s="146"/>
      <c r="X22" s="146"/>
      <c r="Y22" s="146"/>
      <c r="Z22" s="146"/>
      <c r="AA22" s="146"/>
      <c r="AB22" s="146"/>
      <c r="AC22" s="287"/>
      <c r="AD22" s="287"/>
      <c r="AE22" s="287"/>
      <c r="AF22" s="287"/>
      <c r="AI22" s="1"/>
      <c r="AJ22" s="32">
        <f t="shared" si="1"/>
        <v>1</v>
      </c>
      <c r="AK22" s="21">
        <f>IFERROR(1/COUNTIF($N$19:$O$23,N22),0)</f>
        <v>0</v>
      </c>
      <c r="AL22" s="35">
        <f>ROUND(H22,1)</f>
        <v>0</v>
      </c>
      <c r="AM22" s="19" t="s">
        <v>58</v>
      </c>
    </row>
    <row r="23" spans="1:40" ht="15.95" customHeight="1" thickBot="1">
      <c r="A23" s="1"/>
      <c r="B23" s="39"/>
      <c r="C23" s="280"/>
      <c r="D23" s="281"/>
      <c r="E23" s="281"/>
      <c r="F23" s="281"/>
      <c r="G23" s="282"/>
      <c r="H23" s="129"/>
      <c r="I23" s="130"/>
      <c r="J23" s="25"/>
      <c r="K23" s="131"/>
      <c r="L23" s="132"/>
      <c r="M23" s="133"/>
      <c r="N23" s="134"/>
      <c r="O23" s="135"/>
      <c r="P23" s="136">
        <f>IFERROR(ROUND(IF(OR(B23="",C23=""),"",AL23*K23),0),0)</f>
        <v>0</v>
      </c>
      <c r="Q23" s="137"/>
      <c r="R23" s="137"/>
      <c r="S23" s="138"/>
      <c r="U23" s="91" t="s">
        <v>25</v>
      </c>
      <c r="V23" s="92"/>
      <c r="W23" s="97"/>
      <c r="X23" s="97"/>
      <c r="Y23" s="97"/>
      <c r="Z23" s="97"/>
      <c r="AA23" s="97"/>
      <c r="AB23" s="97"/>
      <c r="AC23" s="97"/>
      <c r="AD23" s="97"/>
      <c r="AE23" s="97"/>
      <c r="AF23" s="98"/>
      <c r="AI23" s="1"/>
      <c r="AJ23" s="32">
        <f t="shared" si="1"/>
        <v>1</v>
      </c>
      <c r="AK23" s="21">
        <f>IFERROR(1/COUNTIF($N$19:$O$23,N23),0)</f>
        <v>0</v>
      </c>
      <c r="AL23" s="36">
        <f>ROUND(H23,1)</f>
        <v>0</v>
      </c>
      <c r="AM23" s="19" t="s">
        <v>59</v>
      </c>
    </row>
    <row r="24" spans="1:40" ht="15.95" customHeight="1" thickTop="1">
      <c r="A24" s="1"/>
      <c r="B24" s="99" t="s">
        <v>19</v>
      </c>
      <c r="C24" s="100"/>
      <c r="D24" s="100"/>
      <c r="E24" s="100"/>
      <c r="F24" s="100"/>
      <c r="G24" s="100"/>
      <c r="H24" s="100"/>
      <c r="I24" s="101"/>
      <c r="J24" s="102" t="s">
        <v>10</v>
      </c>
      <c r="K24" s="103"/>
      <c r="L24" s="104"/>
      <c r="M24" s="105" t="s">
        <v>20</v>
      </c>
      <c r="N24" s="106"/>
      <c r="O24" s="106"/>
      <c r="P24" s="105"/>
      <c r="Q24" s="105" t="s">
        <v>13</v>
      </c>
      <c r="R24" s="105"/>
      <c r="S24" s="105"/>
      <c r="U24" s="93"/>
      <c r="V24" s="94"/>
      <c r="W24" s="107"/>
      <c r="X24" s="107"/>
      <c r="Y24" s="107"/>
      <c r="Z24" s="107"/>
      <c r="AA24" s="107"/>
      <c r="AB24" s="107"/>
      <c r="AC24" s="107"/>
      <c r="AD24" s="107"/>
      <c r="AE24" s="107"/>
      <c r="AF24" s="108"/>
      <c r="AI24" s="2">
        <f>COUNT(N19:N23)</f>
        <v>0</v>
      </c>
      <c r="AJ24" s="2" t="e">
        <f>LARGE(N19:N23,AI24)</f>
        <v>#NUM!</v>
      </c>
      <c r="AK24" s="21">
        <f>SUM(AK19:AK23)</f>
        <v>0</v>
      </c>
      <c r="AL24" s="21"/>
      <c r="AM24" s="33" t="s">
        <v>60</v>
      </c>
    </row>
    <row r="25" spans="1:40" ht="15.95" customHeight="1">
      <c r="A25" s="1"/>
      <c r="B25" s="111"/>
      <c r="C25" s="112"/>
      <c r="D25" s="112"/>
      <c r="E25" s="112"/>
      <c r="F25" s="112"/>
      <c r="G25" s="112"/>
      <c r="H25" s="112"/>
      <c r="I25" s="113"/>
      <c r="J25" s="114">
        <f>MAX(N19:N23)</f>
        <v>0</v>
      </c>
      <c r="K25" s="115"/>
      <c r="L25" s="116"/>
      <c r="M25" s="117">
        <f ca="1">SUMIF($N$19:$S$23,J25,$P$19:$S$23)</f>
        <v>0</v>
      </c>
      <c r="N25" s="117"/>
      <c r="O25" s="117"/>
      <c r="P25" s="117"/>
      <c r="Q25" s="71">
        <f ca="1">IF(Q2="","",IFERROR(ROUND(M25*J25/100,0),""))</f>
        <v>0</v>
      </c>
      <c r="R25" s="72"/>
      <c r="S25" s="73"/>
      <c r="U25" s="95"/>
      <c r="V25" s="96"/>
      <c r="W25" s="109"/>
      <c r="X25" s="109"/>
      <c r="Y25" s="109"/>
      <c r="Z25" s="109"/>
      <c r="AA25" s="109"/>
      <c r="AB25" s="109"/>
      <c r="AC25" s="109"/>
      <c r="AD25" s="109"/>
      <c r="AE25" s="109"/>
      <c r="AF25" s="110"/>
      <c r="AI25" s="1"/>
      <c r="AJ25" s="1"/>
    </row>
    <row r="26" spans="1:40" ht="15.95" customHeight="1">
      <c r="A26" s="1"/>
      <c r="B26" s="74"/>
      <c r="C26" s="75"/>
      <c r="D26" s="75"/>
      <c r="E26" s="75"/>
      <c r="F26" s="75"/>
      <c r="G26" s="75"/>
      <c r="H26" s="75"/>
      <c r="I26" s="76"/>
      <c r="J26" s="77" t="str">
        <f>IFERROR(IF(J25=$AJ$24,"対象外",IF(J25&gt;$AJ$24,$AJ$24,"")),"対象外")</f>
        <v>対象外</v>
      </c>
      <c r="K26" s="78"/>
      <c r="L26" s="79"/>
      <c r="M26" s="80">
        <f ca="1">SUMIF(N19:P23,IF(J26="対象外",J27,J26),$P$19:$P$23)</f>
        <v>0</v>
      </c>
      <c r="N26" s="80"/>
      <c r="O26" s="80"/>
      <c r="P26" s="80"/>
      <c r="Q26" s="81" t="str">
        <f>IF(Q2="","",IF(J26="対象外","－",IFERROR(ROUND(M26*J26/100,0),"")))</f>
        <v>－</v>
      </c>
      <c r="R26" s="82"/>
      <c r="S26" s="83"/>
      <c r="AI26" s="1"/>
      <c r="AJ26" s="1"/>
    </row>
    <row r="27" spans="1:40" ht="15.95" customHeight="1" thickBot="1">
      <c r="A27" s="1"/>
      <c r="B27" s="74"/>
      <c r="C27" s="75"/>
      <c r="D27" s="75"/>
      <c r="E27" s="75"/>
      <c r="F27" s="75"/>
      <c r="G27" s="75"/>
      <c r="H27" s="75"/>
      <c r="I27" s="76"/>
      <c r="J27" s="84" t="str">
        <f>IF(J26="対象外","","対象外")</f>
        <v/>
      </c>
      <c r="K27" s="85"/>
      <c r="L27" s="86"/>
      <c r="M27" s="87" t="str">
        <f ca="1">IF(SUM(M25:M26)&lt;&gt;M28,M28-SUM(M25,M26),"")</f>
        <v/>
      </c>
      <c r="N27" s="87"/>
      <c r="O27" s="87"/>
      <c r="P27" s="87"/>
      <c r="Q27" s="88" t="str">
        <f ca="1">IF(Q2="","",IF(J27="対象外","－",IFERROR(ROUND(M27*J27/100,0),"")))</f>
        <v/>
      </c>
      <c r="R27" s="89"/>
      <c r="S27" s="90"/>
      <c r="U27" s="12"/>
      <c r="V27" s="12"/>
      <c r="W27" s="12"/>
      <c r="X27" s="12"/>
      <c r="Y27" s="12"/>
      <c r="Z27" s="12"/>
      <c r="AA27" s="12"/>
      <c r="AB27" s="12"/>
      <c r="AC27" s="12"/>
      <c r="AD27" s="12"/>
      <c r="AE27" s="12"/>
      <c r="AF27" s="12"/>
      <c r="AI27" s="59"/>
      <c r="AJ27" s="59"/>
    </row>
    <row r="28" spans="1:40" ht="15.95" customHeight="1" thickTop="1">
      <c r="A28" s="1"/>
      <c r="B28" s="60"/>
      <c r="C28" s="61"/>
      <c r="D28" s="61"/>
      <c r="E28" s="61"/>
      <c r="F28" s="61"/>
      <c r="G28" s="61"/>
      <c r="H28" s="61"/>
      <c r="I28" s="62"/>
      <c r="J28" s="63" t="s">
        <v>18</v>
      </c>
      <c r="K28" s="64"/>
      <c r="L28" s="65"/>
      <c r="M28" s="66">
        <f>SUM(P19:S23)</f>
        <v>0</v>
      </c>
      <c r="N28" s="67"/>
      <c r="O28" s="67"/>
      <c r="P28" s="67"/>
      <c r="Q28" s="68">
        <f ca="1">IF(AK24&gt;2,"税率見直",SUM(Q25:S27))</f>
        <v>0</v>
      </c>
      <c r="R28" s="69"/>
      <c r="S28" s="70"/>
      <c r="AI28" s="59"/>
      <c r="AJ28" s="59"/>
      <c r="AN28" s="22"/>
    </row>
    <row r="29" spans="1:40" ht="13.5" customHeight="1"/>
    <row r="30" spans="1:40">
      <c r="P30" s="54" t="s">
        <v>49</v>
      </c>
      <c r="Q30" s="54"/>
      <c r="R30" s="54"/>
      <c r="S30" s="54"/>
    </row>
    <row r="33" spans="2:32">
      <c r="B33" s="55" t="s">
        <v>53</v>
      </c>
      <c r="C33" s="55"/>
      <c r="D33" s="55"/>
      <c r="E33" s="55"/>
      <c r="F33" s="55"/>
    </row>
    <row r="34" spans="2:32">
      <c r="B34" s="56"/>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8"/>
    </row>
    <row r="35" spans="2:32">
      <c r="B35" s="48"/>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50"/>
    </row>
    <row r="36" spans="2:32">
      <c r="B36" s="48"/>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50"/>
    </row>
    <row r="37" spans="2:32">
      <c r="B37" s="48"/>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50"/>
    </row>
    <row r="38" spans="2:32">
      <c r="B38" s="48"/>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50"/>
    </row>
    <row r="39" spans="2:32">
      <c r="B39" s="48"/>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50"/>
    </row>
    <row r="40" spans="2:32">
      <c r="B40" s="48"/>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50"/>
    </row>
    <row r="41" spans="2:32">
      <c r="B41" s="48"/>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50"/>
    </row>
    <row r="42" spans="2:32">
      <c r="B42" s="48"/>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50"/>
    </row>
    <row r="43" spans="2:32">
      <c r="B43" s="48"/>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50"/>
    </row>
    <row r="44" spans="2:32">
      <c r="B44" s="48"/>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50"/>
    </row>
    <row r="45" spans="2:32">
      <c r="B45" s="48"/>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50"/>
    </row>
    <row r="46" spans="2:32">
      <c r="B46" s="48"/>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50"/>
    </row>
    <row r="47" spans="2:32">
      <c r="B47" s="48"/>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50"/>
    </row>
    <row r="48" spans="2:32">
      <c r="B48" s="48"/>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50"/>
    </row>
    <row r="49" spans="2:32">
      <c r="B49" s="48"/>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50"/>
    </row>
    <row r="50" spans="2:32">
      <c r="B50" s="48"/>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50"/>
    </row>
    <row r="51" spans="2:32">
      <c r="B51" s="48"/>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50"/>
    </row>
    <row r="52" spans="2:32">
      <c r="B52" s="48"/>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50"/>
    </row>
    <row r="53" spans="2:32">
      <c r="B53" s="48"/>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50"/>
    </row>
    <row r="54" spans="2:32">
      <c r="B54" s="48"/>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50"/>
    </row>
    <row r="55" spans="2:32">
      <c r="B55" s="48"/>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50"/>
    </row>
    <row r="56" spans="2:32">
      <c r="B56" s="48"/>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50"/>
    </row>
    <row r="57" spans="2:32">
      <c r="B57" s="51"/>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3"/>
    </row>
  </sheetData>
  <sheetProtection algorithmName="SHA-512" hashValue="TD2Nxjr5EksX+b7pJ/rSUE42qkXvgnLNHD7RKa6KLsZx10XNnWPMcDEOKFWN26g0opzmy/dQWUs2sCMU2xm8TQ==" saltValue="vh6A7ZrTPvk4p9678/Wpfw==" spinCount="100000" sheet="1" selectLockedCells="1"/>
  <mergeCells count="136">
    <mergeCell ref="B51:AF51"/>
    <mergeCell ref="B52:AF52"/>
    <mergeCell ref="B53:AF53"/>
    <mergeCell ref="B54:AF54"/>
    <mergeCell ref="B55:AF55"/>
    <mergeCell ref="B56:AF56"/>
    <mergeCell ref="B57:AF57"/>
    <mergeCell ref="B42:AF42"/>
    <mergeCell ref="B43:AF43"/>
    <mergeCell ref="B44:AF44"/>
    <mergeCell ref="B45:AF45"/>
    <mergeCell ref="B46:AF46"/>
    <mergeCell ref="B47:AF47"/>
    <mergeCell ref="B48:AF48"/>
    <mergeCell ref="B49:AF49"/>
    <mergeCell ref="B50:AF50"/>
    <mergeCell ref="B33:F33"/>
    <mergeCell ref="B34:AF34"/>
    <mergeCell ref="B35:AF35"/>
    <mergeCell ref="B36:AF36"/>
    <mergeCell ref="B37:AF37"/>
    <mergeCell ref="B38:AF38"/>
    <mergeCell ref="B39:AF39"/>
    <mergeCell ref="B40:AF40"/>
    <mergeCell ref="B41:AF41"/>
    <mergeCell ref="C19:G19"/>
    <mergeCell ref="K19:M19"/>
    <mergeCell ref="AI2:AJ2"/>
    <mergeCell ref="AI10:AJ10"/>
    <mergeCell ref="T4:Y4"/>
    <mergeCell ref="N4:S4"/>
    <mergeCell ref="N5:S5"/>
    <mergeCell ref="Q28:S28"/>
    <mergeCell ref="Q25:S25"/>
    <mergeCell ref="Q26:S26"/>
    <mergeCell ref="Q27:S27"/>
    <mergeCell ref="Q10:AF10"/>
    <mergeCell ref="N10:P11"/>
    <mergeCell ref="Q11:AF11"/>
    <mergeCell ref="N12:P13"/>
    <mergeCell ref="Q12:AC13"/>
    <mergeCell ref="AD12:AF13"/>
    <mergeCell ref="U23:V25"/>
    <mergeCell ref="U20:AB20"/>
    <mergeCell ref="AC20:AF20"/>
    <mergeCell ref="AC21:AF22"/>
    <mergeCell ref="U21:AB22"/>
    <mergeCell ref="W23:AF23"/>
    <mergeCell ref="W24:AF25"/>
    <mergeCell ref="AI28:AJ28"/>
    <mergeCell ref="T5:Y5"/>
    <mergeCell ref="P18:S18"/>
    <mergeCell ref="AI27:AJ27"/>
    <mergeCell ref="Q24:S24"/>
    <mergeCell ref="P22:S22"/>
    <mergeCell ref="J27:L27"/>
    <mergeCell ref="J28:L28"/>
    <mergeCell ref="M28:P28"/>
    <mergeCell ref="M25:P25"/>
    <mergeCell ref="M26:P26"/>
    <mergeCell ref="M27:P27"/>
    <mergeCell ref="M24:P24"/>
    <mergeCell ref="P23:S23"/>
    <mergeCell ref="U18:AD18"/>
    <mergeCell ref="U19:AD19"/>
    <mergeCell ref="P19:S19"/>
    <mergeCell ref="N18:O18"/>
    <mergeCell ref="K18:M18"/>
    <mergeCell ref="AE18:AF18"/>
    <mergeCell ref="AE19:AF19"/>
    <mergeCell ref="N14:AF14"/>
    <mergeCell ref="N15:AF15"/>
    <mergeCell ref="H22:I22"/>
    <mergeCell ref="H23:I23"/>
    <mergeCell ref="H18:I18"/>
    <mergeCell ref="H19:I19"/>
    <mergeCell ref="B10:L10"/>
    <mergeCell ref="B11:L11"/>
    <mergeCell ref="G7:H7"/>
    <mergeCell ref="G8:H8"/>
    <mergeCell ref="I7:L7"/>
    <mergeCell ref="I8:L8"/>
    <mergeCell ref="B7:F7"/>
    <mergeCell ref="C23:G23"/>
    <mergeCell ref="B9:L9"/>
    <mergeCell ref="H14:L14"/>
    <mergeCell ref="B14:D14"/>
    <mergeCell ref="E14:G14"/>
    <mergeCell ref="B12:L12"/>
    <mergeCell ref="B16:B17"/>
    <mergeCell ref="C16:T17"/>
    <mergeCell ref="N19:O19"/>
    <mergeCell ref="B15:D15"/>
    <mergeCell ref="E15:G15"/>
    <mergeCell ref="H15:L15"/>
    <mergeCell ref="C18:G18"/>
    <mergeCell ref="Y2:AA2"/>
    <mergeCell ref="Z4:AF4"/>
    <mergeCell ref="Z5:AF5"/>
    <mergeCell ref="C4:L4"/>
    <mergeCell ref="C5:L5"/>
    <mergeCell ref="B2:L2"/>
    <mergeCell ref="AB2:AF2"/>
    <mergeCell ref="B8:F8"/>
    <mergeCell ref="W9:Y9"/>
    <mergeCell ref="N9:P9"/>
    <mergeCell ref="Z9:AF9"/>
    <mergeCell ref="Q9:V9"/>
    <mergeCell ref="N2:P2"/>
    <mergeCell ref="Q2:W2"/>
    <mergeCell ref="N8:P8"/>
    <mergeCell ref="Q8:AF8"/>
    <mergeCell ref="P30:S30"/>
    <mergeCell ref="B24:I24"/>
    <mergeCell ref="B25:I25"/>
    <mergeCell ref="B26:I26"/>
    <mergeCell ref="B27:I27"/>
    <mergeCell ref="B28:I28"/>
    <mergeCell ref="P21:S21"/>
    <mergeCell ref="P20:S20"/>
    <mergeCell ref="N20:O20"/>
    <mergeCell ref="N21:O21"/>
    <mergeCell ref="N22:O22"/>
    <mergeCell ref="N23:O23"/>
    <mergeCell ref="J24:L24"/>
    <mergeCell ref="J25:L25"/>
    <mergeCell ref="J26:L26"/>
    <mergeCell ref="K23:M23"/>
    <mergeCell ref="C20:G20"/>
    <mergeCell ref="K20:M20"/>
    <mergeCell ref="C22:G22"/>
    <mergeCell ref="K22:M22"/>
    <mergeCell ref="C21:G21"/>
    <mergeCell ref="K21:M21"/>
    <mergeCell ref="H20:I20"/>
    <mergeCell ref="H21:I21"/>
  </mergeCells>
  <phoneticPr fontId="2"/>
  <conditionalFormatting sqref="H19:I23">
    <cfRule type="expression" dxfId="1" priority="1">
      <formula>$AJ$18=5</formula>
    </cfRule>
  </conditionalFormatting>
  <conditionalFormatting sqref="Q28:S28">
    <cfRule type="expression" dxfId="0" priority="2">
      <formula>$Q$28="税率見直"</formula>
    </cfRule>
  </conditionalFormatting>
  <dataValidations xWindow="322" yWindow="425" count="12">
    <dataValidation type="custom" errorStyle="warning" imeMode="halfAlpha" allowBlank="1" showInputMessage="1" showErrorMessage="1" error="整数13桁で入力して下さい。" prompt="数字13桁の登録番号を連続で入力して下さい_x000a_T及び－は不要です" sqref="Q2:W2" xr:uid="{18F426EA-E2F5-4C86-AAB6-65D21488A04D}">
      <formula1>AND(INT(Q2)=Q2,LEN(Q2)=13)</formula1>
    </dataValidation>
    <dataValidation type="whole" imeMode="fullAlpha" allowBlank="1" showInputMessage="1" showErrorMessage="1" error="整数で入力して下さい。_x000a_小数点以下の入力は出来ません。" sqref="K19:M23" xr:uid="{64E5B498-E03C-4D2B-ACA4-8BEEF65737B2}">
      <formula1>-9999999</formula1>
      <formula2>99999999</formula2>
    </dataValidation>
    <dataValidation type="custom" operator="greaterThan" allowBlank="1" showInputMessage="1" showErrorMessage="1" error="マイナス以外の入力は出来ません。" sqref="AL19:AL23" xr:uid="{F8B7908A-73CA-4B15-9153-D126A8F8EE2B}">
      <formula1>(C1*10)=TRUNC(C1*10)</formula1>
    </dataValidation>
    <dataValidation type="whole" allowBlank="1" showInputMessage="1" showErrorMessage="1" errorTitle="入力方法" error="消費税率を整数で入力して下さい。_x000a_消費税が対象外（不課税）の場合は、税率の欄は空白にして下さい。_x000a_例_x000a_10％→10_x000a_　８％→8" sqref="N19:O23" xr:uid="{594D0BCF-C1A9-465C-9F71-564688860DBB}">
      <formula1>1</formula1>
      <formula2>20</formula2>
    </dataValidation>
    <dataValidation imeMode="halfAlpha" allowBlank="1" showInputMessage="1" showErrorMessage="1" sqref="H19:I23 I8:L8" xr:uid="{E243B740-000D-43AE-960D-ED2E2A2340CB}"/>
    <dataValidation imeMode="hiragana" allowBlank="1" showInputMessage="1" showErrorMessage="1" sqref="W24:AF25 U18:AD19" xr:uid="{C1E42015-FC7A-4197-899C-85184BB98272}"/>
    <dataValidation type="textLength" imeMode="halfAlpha" allowBlank="1" showInputMessage="1" showErrorMessage="1" error="数字7文字以内で入力して下さい。_x000a_" prompt="数字7文字で入力して下さい。_x000a_" sqref="AC21:AF22" xr:uid="{605F7AE3-EE91-47D6-B57C-F263E144FB13}">
      <formula1>1</formula1>
      <formula2>7</formula2>
    </dataValidation>
    <dataValidation imeMode="fullAlpha" allowBlank="1" showInputMessage="1" showErrorMessage="1" prompt="数字7文字_x000a_入力例_x000a_1130034_x000a_　　↓_x000a_〒113-0034" sqref="Q9:V9" xr:uid="{B014EC37-056C-44FB-BCB1-AB5667B80492}"/>
    <dataValidation allowBlank="1" showInputMessage="1" showErrorMessage="1" prompt="市外局番から_x000a_入力例_x000a_03-3945-2312" sqref="Z9:AF9" xr:uid="{9C5109CF-49E0-4642-BD0F-7F950F05CD1A}"/>
    <dataValidation type="textLength" imeMode="halfAlpha" operator="equal" allowBlank="1" showInputMessage="1" showErrorMessage="1" error="数字７文字で入力して下さい。" prompt="数字7桁です" sqref="G8:H8" xr:uid="{D6C422E5-F774-4543-91FE-5C5F977B9F31}">
      <formula1>7</formula1>
    </dataValidation>
    <dataValidation type="custom" imeMode="halfKatakana" allowBlank="1" showInputMessage="1" showErrorMessage="1" sqref="W23" xr:uid="{4D2F82FB-06D8-4E23-B133-80EBD229FA30}">
      <formula1>AND(LENB(W23)=LEN(W23))</formula1>
    </dataValidation>
    <dataValidation type="textLength" imeMode="halfAlpha" allowBlank="1" showInputMessage="1" showErrorMessage="1" error="数字4桁以内で入力して下さい。_x000a_頭に０がある場合は０以外を入れて下さい。" sqref="B5" xr:uid="{AFAD19A4-E01E-4A17-A028-24FAE17363DB}">
      <formula1>1</formula1>
      <formula2>4</formula2>
    </dataValidation>
  </dataValidations>
  <printOptions horizontalCentered="1"/>
  <pageMargins left="0.51181102362204722" right="0.31496062992125984" top="0.55118110236220474" bottom="0.55118110236220474"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locked="0" defaultSize="0" autoFill="0" autoLine="0" autoPict="0">
                <anchor moveWithCells="1">
                  <from>
                    <xdr:col>22</xdr:col>
                    <xdr:colOff>295275</xdr:colOff>
                    <xdr:row>20</xdr:row>
                    <xdr:rowOff>76200</xdr:rowOff>
                  </from>
                  <to>
                    <xdr:col>25</xdr:col>
                    <xdr:colOff>0</xdr:colOff>
                    <xdr:row>21</xdr:row>
                    <xdr:rowOff>114300</xdr:rowOff>
                  </to>
                </anchor>
              </controlPr>
            </control>
          </mc:Choice>
        </mc:AlternateContent>
        <mc:AlternateContent xmlns:mc="http://schemas.openxmlformats.org/markup-compatibility/2006">
          <mc:Choice Requires="x14">
            <control shapeId="1029" r:id="rId5" name="Option Button 5">
              <controlPr locked="0" defaultSize="0" autoFill="0" autoLine="0" autoPict="0">
                <anchor moveWithCells="1">
                  <from>
                    <xdr:col>20</xdr:col>
                    <xdr:colOff>28575</xdr:colOff>
                    <xdr:row>20</xdr:row>
                    <xdr:rowOff>95250</xdr:rowOff>
                  </from>
                  <to>
                    <xdr:col>22</xdr:col>
                    <xdr:colOff>238125</xdr:colOff>
                    <xdr:row>21</xdr:row>
                    <xdr:rowOff>104775</xdr:rowOff>
                  </to>
                </anchor>
              </controlPr>
            </control>
          </mc:Choice>
        </mc:AlternateContent>
        <mc:AlternateContent xmlns:mc="http://schemas.openxmlformats.org/markup-compatibility/2006">
          <mc:Choice Requires="x14">
            <control shapeId="1030" r:id="rId6" name="Option Button 6">
              <controlPr locked="0" defaultSize="0" autoFill="0" autoLine="0" autoPict="0">
                <anchor moveWithCells="1">
                  <from>
                    <xdr:col>25</xdr:col>
                    <xdr:colOff>66675</xdr:colOff>
                    <xdr:row>20</xdr:row>
                    <xdr:rowOff>76200</xdr:rowOff>
                  </from>
                  <to>
                    <xdr:col>28</xdr:col>
                    <xdr:colOff>0</xdr:colOff>
                    <xdr:row>21</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22" yWindow="425" count="1">
        <x14:dataValidation type="list" allowBlank="1" showInputMessage="1" showErrorMessage="1" xr:uid="{C768508E-ECE7-4611-BF26-51475D7D4BF3}">
          <x14:formula1>
            <xm:f>Sheet1!$B$2:$B$4</xm:f>
          </x14:formula1>
          <xm:sqref>B8:F8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788E9-2879-469F-BEAE-365B1D7B206A}">
  <sheetPr codeName="Sheet2">
    <tabColor rgb="FF8BFFFF"/>
  </sheetPr>
  <dimension ref="A1:AK65"/>
  <sheetViews>
    <sheetView showZeros="0" tabSelected="1" topLeftCell="A11" zoomScaleNormal="100" zoomScaleSheetLayoutView="100" workbookViewId="0">
      <selection activeCell="B2" sqref="B2:L2"/>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7" width="3.125" style="2" customWidth="1"/>
    <col min="18" max="18" width="2.625" style="2" customWidth="1"/>
    <col min="19" max="19" width="3.125" style="2" customWidth="1"/>
    <col min="20" max="22" width="2.125" style="2" customWidth="1"/>
    <col min="23" max="23" width="4.625" style="2" customWidth="1"/>
    <col min="24" max="24" width="2.625" style="2" customWidth="1"/>
    <col min="25" max="26" width="2.125" style="2" customWidth="1"/>
    <col min="27" max="31" width="2.625" style="2" customWidth="1"/>
    <col min="32" max="32" width="3.625" style="2" customWidth="1"/>
    <col min="33" max="33" width="1.625" style="2" customWidth="1"/>
    <col min="34" max="34" width="5.875" style="2" bestFit="1" customWidth="1"/>
    <col min="35" max="35" width="5.25" style="2" customWidth="1"/>
    <col min="36" max="16384" width="9" style="2"/>
  </cols>
  <sheetData>
    <row r="1" spans="1:37" ht="9.9499999999999993" customHeight="1" thickBot="1">
      <c r="A1" s="1"/>
      <c r="B1" s="1"/>
      <c r="C1" s="1"/>
      <c r="D1" s="1"/>
      <c r="E1" s="1"/>
      <c r="F1" s="1"/>
      <c r="AA1" s="1"/>
      <c r="AB1" s="1"/>
      <c r="AC1" s="1"/>
      <c r="AD1" s="1"/>
      <c r="AE1" s="1"/>
      <c r="AF1" s="1"/>
      <c r="AG1" s="1"/>
      <c r="AH1" s="1"/>
      <c r="AI1" s="1"/>
    </row>
    <row r="2" spans="1:37" ht="17.25" customHeight="1" thickBot="1">
      <c r="A2" s="1"/>
      <c r="B2" s="399" t="s">
        <v>48</v>
      </c>
      <c r="C2" s="400"/>
      <c r="D2" s="400"/>
      <c r="E2" s="400"/>
      <c r="F2" s="400"/>
      <c r="G2" s="400"/>
      <c r="H2" s="400"/>
      <c r="I2" s="400"/>
      <c r="J2" s="400"/>
      <c r="K2" s="400"/>
      <c r="L2" s="401"/>
      <c r="N2" s="402" t="s">
        <v>33</v>
      </c>
      <c r="O2" s="403"/>
      <c r="P2" s="403"/>
      <c r="Q2" s="512">
        <f>入力シート兼発行者控!Q2</f>
        <v>1236547896541</v>
      </c>
      <c r="R2" s="513"/>
      <c r="S2" s="513"/>
      <c r="T2" s="513"/>
      <c r="U2" s="513"/>
      <c r="V2" s="513"/>
      <c r="W2" s="514"/>
      <c r="Y2" s="498" t="s">
        <v>17</v>
      </c>
      <c r="Z2" s="499"/>
      <c r="AA2" s="500"/>
      <c r="AB2" s="273" t="str">
        <f ca="1">入力シート兼発行者控!$AB$2</f>
        <v>0001-49289</v>
      </c>
      <c r="AC2" s="273"/>
      <c r="AD2" s="273"/>
      <c r="AE2" s="273"/>
      <c r="AF2" s="274"/>
      <c r="AG2" s="1"/>
      <c r="AH2" s="59"/>
      <c r="AI2" s="59"/>
    </row>
    <row r="3" spans="1:37" ht="6.75" customHeight="1">
      <c r="A3" s="1"/>
      <c r="B3" s="1"/>
      <c r="C3" s="1"/>
      <c r="D3" s="1"/>
      <c r="E3" s="1"/>
      <c r="F3" s="1"/>
      <c r="G3" s="1"/>
      <c r="H3" s="4"/>
      <c r="I3" s="4"/>
      <c r="J3" s="4"/>
      <c r="K3" s="4"/>
      <c r="L3" s="4"/>
      <c r="M3" s="4"/>
      <c r="N3" s="4"/>
      <c r="O3" s="4"/>
      <c r="P3" s="4"/>
      <c r="Q3" s="4"/>
      <c r="R3" s="4"/>
      <c r="S3" s="4"/>
      <c r="T3" s="4"/>
      <c r="U3" s="4"/>
      <c r="V3" s="4"/>
      <c r="W3" s="4"/>
      <c r="X3" s="4"/>
      <c r="Y3" s="4"/>
      <c r="Z3" s="4"/>
      <c r="AA3" s="1"/>
      <c r="AB3" s="1"/>
      <c r="AC3" s="1"/>
      <c r="AD3" s="1"/>
      <c r="AE3" s="1"/>
      <c r="AF3" s="1"/>
      <c r="AG3" s="1"/>
      <c r="AH3" s="1"/>
      <c r="AI3" s="1"/>
    </row>
    <row r="4" spans="1:37" ht="15" customHeight="1">
      <c r="A4" s="1"/>
      <c r="B4" s="17" t="s">
        <v>12</v>
      </c>
      <c r="C4" s="473" t="s">
        <v>3</v>
      </c>
      <c r="D4" s="474"/>
      <c r="E4" s="474"/>
      <c r="F4" s="474"/>
      <c r="G4" s="474"/>
      <c r="H4" s="474"/>
      <c r="I4" s="474"/>
      <c r="J4" s="474"/>
      <c r="K4" s="474"/>
      <c r="L4" s="475"/>
      <c r="N4" s="476" t="s">
        <v>15</v>
      </c>
      <c r="O4" s="477"/>
      <c r="P4" s="477"/>
      <c r="Q4" s="477"/>
      <c r="R4" s="477"/>
      <c r="S4" s="478"/>
      <c r="T4" s="473" t="s">
        <v>14</v>
      </c>
      <c r="U4" s="474"/>
      <c r="V4" s="474"/>
      <c r="W4" s="474"/>
      <c r="X4" s="474"/>
      <c r="Y4" s="475"/>
      <c r="Z4" s="479" t="s">
        <v>16</v>
      </c>
      <c r="AA4" s="480"/>
      <c r="AB4" s="480"/>
      <c r="AC4" s="480"/>
      <c r="AD4" s="480"/>
      <c r="AE4" s="480"/>
      <c r="AF4" s="481"/>
      <c r="AG4" s="1"/>
      <c r="AH4" s="1"/>
    </row>
    <row r="5" spans="1:37" ht="20.100000000000001" customHeight="1">
      <c r="A5" s="1"/>
      <c r="B5" s="45">
        <f>入力シート兼発行者控!$B$5</f>
        <v>0</v>
      </c>
      <c r="C5" s="407">
        <f>入力シート兼発行者控!$C$5</f>
        <v>0</v>
      </c>
      <c r="D5" s="408"/>
      <c r="E5" s="408"/>
      <c r="F5" s="408"/>
      <c r="G5" s="408"/>
      <c r="H5" s="408"/>
      <c r="I5" s="408"/>
      <c r="J5" s="408"/>
      <c r="K5" s="408"/>
      <c r="L5" s="409"/>
      <c r="N5" s="256">
        <f>IFERROR(M28,0)</f>
        <v>0</v>
      </c>
      <c r="O5" s="257"/>
      <c r="P5" s="257"/>
      <c r="Q5" s="257"/>
      <c r="R5" s="257"/>
      <c r="S5" s="258"/>
      <c r="T5" s="256">
        <f ca="1">Q28</f>
        <v>0</v>
      </c>
      <c r="U5" s="257"/>
      <c r="V5" s="257"/>
      <c r="W5" s="257"/>
      <c r="X5" s="257"/>
      <c r="Y5" s="258"/>
      <c r="Z5" s="259">
        <f ca="1">N5+T5</f>
        <v>0</v>
      </c>
      <c r="AA5" s="260"/>
      <c r="AB5" s="260"/>
      <c r="AC5" s="260"/>
      <c r="AD5" s="260"/>
      <c r="AE5" s="260"/>
      <c r="AF5" s="261"/>
      <c r="AG5" s="1"/>
    </row>
    <row r="6" spans="1:37" ht="9.9499999999999993" customHeight="1">
      <c r="A6" s="1"/>
      <c r="B6" s="1"/>
      <c r="C6" s="1"/>
      <c r="D6" s="1"/>
      <c r="E6" s="1"/>
      <c r="F6" s="1"/>
      <c r="G6" s="1"/>
      <c r="H6" s="4"/>
      <c r="I6" s="4"/>
      <c r="J6" s="4"/>
      <c r="K6" s="4"/>
      <c r="L6" s="4"/>
      <c r="M6" s="4"/>
      <c r="N6" s="4"/>
      <c r="O6" s="4"/>
      <c r="Y6" s="4"/>
      <c r="Z6" s="4"/>
      <c r="AA6" s="1"/>
      <c r="AB6" s="1"/>
      <c r="AC6" s="1"/>
      <c r="AD6" s="1"/>
      <c r="AE6" s="1"/>
      <c r="AF6" s="1"/>
      <c r="AG6" s="1"/>
    </row>
    <row r="7" spans="1:37" ht="15" customHeight="1">
      <c r="A7" s="1"/>
      <c r="B7" s="396" t="s">
        <v>0</v>
      </c>
      <c r="C7" s="397"/>
      <c r="D7" s="397"/>
      <c r="E7" s="397"/>
      <c r="F7" s="398"/>
      <c r="G7" s="410" t="s">
        <v>1</v>
      </c>
      <c r="H7" s="410"/>
      <c r="I7" s="410" t="s">
        <v>2</v>
      </c>
      <c r="J7" s="410"/>
      <c r="K7" s="410"/>
      <c r="L7" s="410"/>
      <c r="N7" s="2" t="s">
        <v>23</v>
      </c>
      <c r="AG7" s="1"/>
    </row>
    <row r="8" spans="1:37" ht="15.95" customHeight="1">
      <c r="A8" s="1"/>
      <c r="B8" s="424">
        <f>入力シート兼発行者控!$B$8</f>
        <v>0</v>
      </c>
      <c r="C8" s="425"/>
      <c r="D8" s="425"/>
      <c r="E8" s="425"/>
      <c r="F8" s="426"/>
      <c r="G8" s="427">
        <f>入力シート兼発行者控!$G$8</f>
        <v>0</v>
      </c>
      <c r="H8" s="427"/>
      <c r="I8" s="428">
        <f>入力シート兼発行者控!$I$8</f>
        <v>0</v>
      </c>
      <c r="J8" s="428"/>
      <c r="K8" s="428"/>
      <c r="L8" s="428"/>
      <c r="N8" s="411" t="s">
        <v>9</v>
      </c>
      <c r="O8" s="412"/>
      <c r="P8" s="413"/>
      <c r="Q8" s="222">
        <f>入力シート兼発行者控!$Q$8</f>
        <v>0</v>
      </c>
      <c r="R8" s="223"/>
      <c r="S8" s="223"/>
      <c r="T8" s="223"/>
      <c r="U8" s="223"/>
      <c r="V8" s="223"/>
      <c r="W8" s="223"/>
      <c r="X8" s="223"/>
      <c r="Y8" s="223"/>
      <c r="Z8" s="224"/>
      <c r="AA8" s="224"/>
      <c r="AB8" s="224"/>
      <c r="AC8" s="224"/>
      <c r="AD8" s="224"/>
      <c r="AE8" s="224"/>
      <c r="AF8" s="225"/>
      <c r="AG8" s="1"/>
    </row>
    <row r="9" spans="1:37" ht="15" customHeight="1">
      <c r="A9" s="1"/>
      <c r="B9" s="396" t="s">
        <v>11</v>
      </c>
      <c r="C9" s="397"/>
      <c r="D9" s="397"/>
      <c r="E9" s="397"/>
      <c r="F9" s="397"/>
      <c r="G9" s="397"/>
      <c r="H9" s="397"/>
      <c r="I9" s="397"/>
      <c r="J9" s="397"/>
      <c r="K9" s="397"/>
      <c r="L9" s="398"/>
      <c r="N9" s="429" t="s">
        <v>21</v>
      </c>
      <c r="O9" s="430"/>
      <c r="P9" s="431"/>
      <c r="Q9" s="297">
        <f>入力シート兼発行者控!$Q$9</f>
        <v>0</v>
      </c>
      <c r="R9" s="298"/>
      <c r="S9" s="298"/>
      <c r="T9" s="298"/>
      <c r="U9" s="298"/>
      <c r="V9" s="299"/>
      <c r="W9" s="429" t="s">
        <v>22</v>
      </c>
      <c r="X9" s="432"/>
      <c r="Y9" s="433"/>
      <c r="Z9" s="434">
        <f>入力シート兼発行者控!$Z$9</f>
        <v>0</v>
      </c>
      <c r="AA9" s="435"/>
      <c r="AB9" s="435"/>
      <c r="AC9" s="435"/>
      <c r="AD9" s="435"/>
      <c r="AE9" s="435"/>
      <c r="AF9" s="436"/>
      <c r="AG9" s="1"/>
      <c r="AH9" s="8"/>
    </row>
    <row r="10" spans="1:37" ht="15.95" customHeight="1">
      <c r="A10" s="5"/>
      <c r="B10" s="393">
        <f>入力シート兼発行者控!$B$10</f>
        <v>0</v>
      </c>
      <c r="C10" s="394"/>
      <c r="D10" s="394"/>
      <c r="E10" s="394"/>
      <c r="F10" s="394"/>
      <c r="G10" s="394"/>
      <c r="H10" s="394"/>
      <c r="I10" s="394"/>
      <c r="J10" s="394"/>
      <c r="K10" s="394"/>
      <c r="L10" s="395"/>
      <c r="N10" s="414" t="s">
        <v>40</v>
      </c>
      <c r="O10" s="415"/>
      <c r="P10" s="416"/>
      <c r="Q10" s="312">
        <f>入力シート兼発行者控!Q10</f>
        <v>0</v>
      </c>
      <c r="R10" s="313"/>
      <c r="S10" s="313"/>
      <c r="T10" s="313"/>
      <c r="U10" s="313"/>
      <c r="V10" s="313"/>
      <c r="W10" s="313"/>
      <c r="X10" s="313"/>
      <c r="Y10" s="313"/>
      <c r="Z10" s="313"/>
      <c r="AA10" s="313"/>
      <c r="AB10" s="313"/>
      <c r="AC10" s="313"/>
      <c r="AD10" s="313"/>
      <c r="AE10" s="313"/>
      <c r="AF10" s="314"/>
      <c r="AG10" s="1"/>
      <c r="AH10" s="212"/>
      <c r="AI10" s="212"/>
    </row>
    <row r="11" spans="1:37" ht="15" customHeight="1">
      <c r="A11" s="1"/>
      <c r="B11" s="396" t="s">
        <v>31</v>
      </c>
      <c r="C11" s="397"/>
      <c r="D11" s="397"/>
      <c r="E11" s="397"/>
      <c r="F11" s="397"/>
      <c r="G11" s="397"/>
      <c r="H11" s="397"/>
      <c r="I11" s="397"/>
      <c r="J11" s="397"/>
      <c r="K11" s="397"/>
      <c r="L11" s="398"/>
      <c r="N11" s="417"/>
      <c r="O11" s="418"/>
      <c r="P11" s="419"/>
      <c r="Q11" s="506">
        <f>入力シート兼発行者控!Q11</f>
        <v>0</v>
      </c>
      <c r="R11" s="506"/>
      <c r="S11" s="506"/>
      <c r="T11" s="506"/>
      <c r="U11" s="506"/>
      <c r="V11" s="506"/>
      <c r="W11" s="506"/>
      <c r="X11" s="506"/>
      <c r="Y11" s="506"/>
      <c r="Z11" s="506"/>
      <c r="AA11" s="506"/>
      <c r="AB11" s="506"/>
      <c r="AC11" s="506"/>
      <c r="AD11" s="506"/>
      <c r="AE11" s="506"/>
      <c r="AF11" s="507"/>
    </row>
    <row r="12" spans="1:37" ht="15.95" customHeight="1">
      <c r="A12" s="5"/>
      <c r="B12" s="393">
        <f>入力シート兼発行者控!$B$12</f>
        <v>0</v>
      </c>
      <c r="C12" s="394"/>
      <c r="D12" s="394"/>
      <c r="E12" s="394"/>
      <c r="F12" s="394"/>
      <c r="G12" s="394"/>
      <c r="H12" s="394"/>
      <c r="I12" s="394"/>
      <c r="J12" s="394"/>
      <c r="K12" s="394"/>
      <c r="L12" s="395"/>
      <c r="N12" s="465" t="s">
        <v>84</v>
      </c>
      <c r="O12" s="466"/>
      <c r="P12" s="467"/>
      <c r="Q12" s="471">
        <f>入力シート兼発行者控!$Q$12</f>
        <v>0</v>
      </c>
      <c r="R12" s="471"/>
      <c r="S12" s="471"/>
      <c r="T12" s="471"/>
      <c r="U12" s="471"/>
      <c r="V12" s="471"/>
      <c r="W12" s="471"/>
      <c r="X12" s="471"/>
      <c r="Y12" s="471"/>
      <c r="Z12" s="471"/>
      <c r="AA12" s="471"/>
      <c r="AB12" s="471"/>
      <c r="AC12" s="471"/>
      <c r="AD12" s="494" t="s">
        <v>26</v>
      </c>
      <c r="AE12" s="494"/>
      <c r="AF12" s="495"/>
    </row>
    <row r="13" spans="1:37" ht="9.9499999999999993" customHeight="1">
      <c r="A13" s="1"/>
      <c r="N13" s="468"/>
      <c r="O13" s="469"/>
      <c r="P13" s="470"/>
      <c r="Q13" s="472"/>
      <c r="R13" s="472"/>
      <c r="S13" s="472"/>
      <c r="T13" s="472"/>
      <c r="U13" s="472"/>
      <c r="V13" s="472"/>
      <c r="W13" s="472"/>
      <c r="X13" s="472"/>
      <c r="Y13" s="472"/>
      <c r="Z13" s="472"/>
      <c r="AA13" s="472"/>
      <c r="AB13" s="472"/>
      <c r="AC13" s="472"/>
      <c r="AD13" s="496"/>
      <c r="AE13" s="496"/>
      <c r="AF13" s="497"/>
    </row>
    <row r="14" spans="1:37" ht="15" customHeight="1">
      <c r="A14" s="1"/>
      <c r="B14" s="461" t="s">
        <v>64</v>
      </c>
      <c r="C14" s="462"/>
      <c r="D14" s="463"/>
      <c r="E14" s="461" t="s">
        <v>65</v>
      </c>
      <c r="F14" s="462"/>
      <c r="G14" s="463"/>
      <c r="H14" s="464" t="s">
        <v>66</v>
      </c>
      <c r="I14" s="464"/>
      <c r="J14" s="464"/>
      <c r="K14" s="464"/>
      <c r="L14" s="464"/>
      <c r="N14" s="202"/>
      <c r="O14" s="202"/>
      <c r="P14" s="202"/>
      <c r="Q14" s="202"/>
      <c r="R14" s="202"/>
      <c r="S14" s="202"/>
      <c r="T14" s="202"/>
      <c r="U14" s="202"/>
      <c r="V14" s="202"/>
      <c r="W14" s="202"/>
      <c r="X14" s="202"/>
      <c r="Y14" s="202"/>
      <c r="Z14" s="202"/>
      <c r="AA14" s="202"/>
      <c r="AB14" s="202"/>
      <c r="AC14" s="202"/>
      <c r="AD14" s="202"/>
      <c r="AE14" s="202"/>
      <c r="AF14" s="202"/>
      <c r="AK14" s="13"/>
    </row>
    <row r="15" spans="1:37" ht="15.95" customHeight="1">
      <c r="A15" s="1"/>
      <c r="B15" s="437">
        <f>入力シート兼発行者控!$B$15</f>
        <v>0</v>
      </c>
      <c r="C15" s="438"/>
      <c r="D15" s="439"/>
      <c r="E15" s="437">
        <f>入力シート兼発行者控!$E$15</f>
        <v>0</v>
      </c>
      <c r="F15" s="438"/>
      <c r="G15" s="439"/>
      <c r="H15" s="440">
        <f>入力シート兼発行者控!$H$15</f>
        <v>0</v>
      </c>
      <c r="I15" s="440"/>
      <c r="J15" s="440"/>
      <c r="K15" s="440"/>
      <c r="L15" s="440"/>
      <c r="N15" s="177"/>
      <c r="O15" s="177"/>
      <c r="P15" s="177"/>
      <c r="Q15" s="177"/>
      <c r="R15" s="177"/>
      <c r="S15" s="177"/>
      <c r="T15" s="177"/>
      <c r="U15" s="177"/>
      <c r="V15" s="177"/>
      <c r="W15" s="177"/>
      <c r="X15" s="177"/>
      <c r="Y15" s="177"/>
      <c r="Z15" s="177"/>
      <c r="AA15" s="177"/>
      <c r="AB15" s="177"/>
      <c r="AC15" s="177"/>
      <c r="AD15" s="177"/>
      <c r="AE15" s="177"/>
      <c r="AF15" s="177"/>
      <c r="AK15" s="13"/>
    </row>
    <row r="16" spans="1:37" ht="12.95" customHeight="1">
      <c r="A16" s="5"/>
      <c r="B16" s="178" t="s">
        <v>24</v>
      </c>
      <c r="C16" s="180"/>
      <c r="D16" s="181"/>
      <c r="E16" s="181"/>
      <c r="F16" s="182"/>
      <c r="G16" s="182"/>
      <c r="H16" s="182"/>
      <c r="I16" s="182"/>
      <c r="J16" s="182"/>
      <c r="K16" s="182"/>
      <c r="L16" s="182"/>
      <c r="M16" s="182"/>
      <c r="N16" s="182"/>
      <c r="O16" s="182"/>
      <c r="P16" s="182"/>
      <c r="Q16" s="182"/>
      <c r="R16" s="182"/>
      <c r="S16" s="182"/>
      <c r="T16" s="182"/>
    </row>
    <row r="17" spans="1:35" ht="12.95" customHeight="1">
      <c r="A17" s="1"/>
      <c r="B17" s="179"/>
      <c r="C17" s="182"/>
      <c r="D17" s="182"/>
      <c r="E17" s="182"/>
      <c r="F17" s="182"/>
      <c r="G17" s="182"/>
      <c r="H17" s="182"/>
      <c r="I17" s="182"/>
      <c r="J17" s="182"/>
      <c r="K17" s="182"/>
      <c r="L17" s="182"/>
      <c r="M17" s="182"/>
      <c r="N17" s="182"/>
      <c r="O17" s="182"/>
      <c r="P17" s="182"/>
      <c r="Q17" s="182"/>
      <c r="R17" s="182"/>
      <c r="S17" s="182"/>
      <c r="T17" s="182"/>
      <c r="U17" s="14" t="s">
        <v>38</v>
      </c>
    </row>
    <row r="18" spans="1:35" ht="14.45" customHeight="1">
      <c r="A18" s="1"/>
      <c r="B18" s="20" t="s">
        <v>52</v>
      </c>
      <c r="C18" s="458" t="s">
        <v>4</v>
      </c>
      <c r="D18" s="459"/>
      <c r="E18" s="459"/>
      <c r="F18" s="459"/>
      <c r="G18" s="460"/>
      <c r="H18" s="458" t="s">
        <v>5</v>
      </c>
      <c r="I18" s="460"/>
      <c r="J18" s="20" t="s">
        <v>6</v>
      </c>
      <c r="K18" s="458" t="s">
        <v>7</v>
      </c>
      <c r="L18" s="459"/>
      <c r="M18" s="460"/>
      <c r="N18" s="458" t="s">
        <v>10</v>
      </c>
      <c r="O18" s="460"/>
      <c r="P18" s="458" t="s">
        <v>8</v>
      </c>
      <c r="Q18" s="459"/>
      <c r="R18" s="459"/>
      <c r="S18" s="460"/>
      <c r="U18" s="323">
        <f>入力シート兼発行者控!$U$18</f>
        <v>0</v>
      </c>
      <c r="V18" s="324"/>
      <c r="W18" s="324"/>
      <c r="X18" s="324"/>
      <c r="Y18" s="324"/>
      <c r="Z18" s="324"/>
      <c r="AA18" s="324"/>
      <c r="AB18" s="324"/>
      <c r="AC18" s="324"/>
      <c r="AD18" s="324"/>
      <c r="AE18" s="325" t="s">
        <v>34</v>
      </c>
      <c r="AF18" s="326"/>
    </row>
    <row r="19" spans="1:35" ht="14.45" customHeight="1">
      <c r="A19" s="1"/>
      <c r="B19" s="40">
        <f>入力シート兼発行者控!$B$19</f>
        <v>0</v>
      </c>
      <c r="C19" s="501">
        <f>入力シート兼発行者控!$C$19</f>
        <v>0</v>
      </c>
      <c r="D19" s="446"/>
      <c r="E19" s="446"/>
      <c r="F19" s="446"/>
      <c r="G19" s="447"/>
      <c r="H19" s="502">
        <f>入力シート兼発行者控!$H$19</f>
        <v>0</v>
      </c>
      <c r="I19" s="503"/>
      <c r="J19" s="26">
        <f>入力シート兼発行者控!$J$19</f>
        <v>0</v>
      </c>
      <c r="K19" s="450">
        <f>入力シート兼発行者控!$K$19</f>
        <v>0</v>
      </c>
      <c r="L19" s="451"/>
      <c r="M19" s="452"/>
      <c r="N19" s="453">
        <f>入力シート兼発行者控!$N$19</f>
        <v>0</v>
      </c>
      <c r="O19" s="454"/>
      <c r="P19" s="455">
        <f>IFERROR(入力シート兼発行者控!$P$19,0)</f>
        <v>0</v>
      </c>
      <c r="Q19" s="456"/>
      <c r="R19" s="456"/>
      <c r="S19" s="457"/>
      <c r="U19" s="504">
        <f>入力シート兼発行者控!$U$19</f>
        <v>0</v>
      </c>
      <c r="V19" s="505"/>
      <c r="W19" s="505"/>
      <c r="X19" s="505"/>
      <c r="Y19" s="505"/>
      <c r="Z19" s="505"/>
      <c r="AA19" s="505"/>
      <c r="AB19" s="505"/>
      <c r="AC19" s="505"/>
      <c r="AD19" s="505"/>
      <c r="AE19" s="443" t="s">
        <v>35</v>
      </c>
      <c r="AF19" s="444"/>
    </row>
    <row r="20" spans="1:35" ht="14.45" customHeight="1">
      <c r="A20" s="6"/>
      <c r="B20" s="41">
        <f>入力シート兼発行者控!$B$20</f>
        <v>0</v>
      </c>
      <c r="C20" s="491">
        <f>入力シート兼発行者控!$C$20</f>
        <v>0</v>
      </c>
      <c r="D20" s="356"/>
      <c r="E20" s="356"/>
      <c r="F20" s="356"/>
      <c r="G20" s="357"/>
      <c r="H20" s="492">
        <f>入力シート兼発行者控!$H$20</f>
        <v>0</v>
      </c>
      <c r="I20" s="493"/>
      <c r="J20" s="27">
        <f>入力シート兼発行者控!$J$20</f>
        <v>0</v>
      </c>
      <c r="K20" s="315">
        <f>入力シート兼発行者控!$K$20</f>
        <v>0</v>
      </c>
      <c r="L20" s="316"/>
      <c r="M20" s="317"/>
      <c r="N20" s="318">
        <f>入力シート兼発行者控!$N$20</f>
        <v>0</v>
      </c>
      <c r="O20" s="319"/>
      <c r="P20" s="320">
        <f>IFERROR(入力シート兼発行者控!$P$20,0)</f>
        <v>0</v>
      </c>
      <c r="Q20" s="321"/>
      <c r="R20" s="321"/>
      <c r="S20" s="322"/>
      <c r="U20" s="288" t="s">
        <v>37</v>
      </c>
      <c r="V20" s="289"/>
      <c r="W20" s="289"/>
      <c r="X20" s="289"/>
      <c r="Y20" s="289"/>
      <c r="Z20" s="289"/>
      <c r="AA20" s="290"/>
      <c r="AB20" s="288" t="s">
        <v>36</v>
      </c>
      <c r="AC20" s="289"/>
      <c r="AD20" s="289"/>
      <c r="AE20" s="289"/>
      <c r="AF20" s="290"/>
      <c r="AI20" s="6"/>
    </row>
    <row r="21" spans="1:35" ht="14.45" customHeight="1">
      <c r="A21" s="6"/>
      <c r="B21" s="41">
        <f>入力シート兼発行者控!$B$21</f>
        <v>0</v>
      </c>
      <c r="C21" s="491">
        <f>入力シート兼発行者控!$C$21</f>
        <v>0</v>
      </c>
      <c r="D21" s="356"/>
      <c r="E21" s="356"/>
      <c r="F21" s="356"/>
      <c r="G21" s="357"/>
      <c r="H21" s="492">
        <f>入力シート兼発行者控!$H$21</f>
        <v>0</v>
      </c>
      <c r="I21" s="493"/>
      <c r="J21" s="27">
        <f>入力シート兼発行者控!$J$21</f>
        <v>0</v>
      </c>
      <c r="K21" s="315">
        <f>入力シート兼発行者控!$K$21</f>
        <v>0</v>
      </c>
      <c r="L21" s="316"/>
      <c r="M21" s="317"/>
      <c r="N21" s="318">
        <f>入力シート兼発行者控!$N$21</f>
        <v>0</v>
      </c>
      <c r="O21" s="319"/>
      <c r="P21" s="320">
        <f>IFERROR(入力シート兼発行者控!$P$21,0)</f>
        <v>0</v>
      </c>
      <c r="Q21" s="321"/>
      <c r="R21" s="321"/>
      <c r="S21" s="322"/>
      <c r="U21" s="300" t="str">
        <f>IF(入力シート兼発行者控!AI21=1,"当座預金",IF(入力シート兼発行者控!AI21=2,"普通預金","その他"))</f>
        <v>普通預金</v>
      </c>
      <c r="V21" s="301"/>
      <c r="W21" s="301"/>
      <c r="X21" s="301"/>
      <c r="Y21" s="301"/>
      <c r="Z21" s="301"/>
      <c r="AA21" s="302"/>
      <c r="AB21" s="291">
        <f>入力シート兼発行者控!$AC$21</f>
        <v>0</v>
      </c>
      <c r="AC21" s="292"/>
      <c r="AD21" s="292"/>
      <c r="AE21" s="292"/>
      <c r="AF21" s="293"/>
      <c r="AI21" s="6"/>
    </row>
    <row r="22" spans="1:35" ht="14.45" customHeight="1">
      <c r="A22" s="1"/>
      <c r="B22" s="41">
        <f>入力シート兼発行者控!$B$22</f>
        <v>0</v>
      </c>
      <c r="C22" s="491">
        <f>入力シート兼発行者控!$C$22</f>
        <v>0</v>
      </c>
      <c r="D22" s="356"/>
      <c r="E22" s="356"/>
      <c r="F22" s="356"/>
      <c r="G22" s="357"/>
      <c r="H22" s="492">
        <f>入力シート兼発行者控!$H$22</f>
        <v>0</v>
      </c>
      <c r="I22" s="493"/>
      <c r="J22" s="27">
        <f>入力シート兼発行者控!$J$22</f>
        <v>0</v>
      </c>
      <c r="K22" s="315">
        <f>入力シート兼発行者控!$K$22</f>
        <v>0</v>
      </c>
      <c r="L22" s="316"/>
      <c r="M22" s="317"/>
      <c r="N22" s="318">
        <f>入力シート兼発行者控!$N$22</f>
        <v>0</v>
      </c>
      <c r="O22" s="319"/>
      <c r="P22" s="320">
        <f>IFERROR(入力シート兼発行者控!$P$22,0)</f>
        <v>0</v>
      </c>
      <c r="Q22" s="321"/>
      <c r="R22" s="321"/>
      <c r="S22" s="322"/>
      <c r="U22" s="303"/>
      <c r="V22" s="304"/>
      <c r="W22" s="304"/>
      <c r="X22" s="304"/>
      <c r="Y22" s="304"/>
      <c r="Z22" s="304"/>
      <c r="AA22" s="305"/>
      <c r="AB22" s="294"/>
      <c r="AC22" s="295"/>
      <c r="AD22" s="295"/>
      <c r="AE22" s="295"/>
      <c r="AF22" s="296"/>
      <c r="AH22" s="59"/>
      <c r="AI22" s="59"/>
    </row>
    <row r="23" spans="1:35" ht="14.45" customHeight="1" thickBot="1">
      <c r="A23" s="1"/>
      <c r="B23" s="42">
        <f>入力シート兼発行者控!$B$23</f>
        <v>0</v>
      </c>
      <c r="C23" s="482">
        <f>入力シート兼発行者控!$C$23</f>
        <v>0</v>
      </c>
      <c r="D23" s="374"/>
      <c r="E23" s="374"/>
      <c r="F23" s="374"/>
      <c r="G23" s="375"/>
      <c r="H23" s="483">
        <f>入力シート兼発行者控!$H$23</f>
        <v>0</v>
      </c>
      <c r="I23" s="484"/>
      <c r="J23" s="28">
        <f>入力シート兼発行者控!$J$23</f>
        <v>0</v>
      </c>
      <c r="K23" s="485">
        <f>入力シート兼発行者控!$K$23</f>
        <v>0</v>
      </c>
      <c r="L23" s="486"/>
      <c r="M23" s="487"/>
      <c r="N23" s="381">
        <f>入力シート兼発行者控!$N$23</f>
        <v>0</v>
      </c>
      <c r="O23" s="382"/>
      <c r="P23" s="383">
        <f>IFERROR(入力シート兼発行者控!$P$23,0)</f>
        <v>0</v>
      </c>
      <c r="Q23" s="384"/>
      <c r="R23" s="384"/>
      <c r="S23" s="385"/>
      <c r="U23" s="327" t="s">
        <v>25</v>
      </c>
      <c r="V23" s="328"/>
      <c r="W23" s="306">
        <f>入力シート兼発行者控!$W$23</f>
        <v>0</v>
      </c>
      <c r="X23" s="306"/>
      <c r="Y23" s="306"/>
      <c r="Z23" s="306"/>
      <c r="AA23" s="306"/>
      <c r="AB23" s="306"/>
      <c r="AC23" s="306"/>
      <c r="AD23" s="306"/>
      <c r="AE23" s="306"/>
      <c r="AF23" s="307"/>
      <c r="AH23" s="59"/>
      <c r="AI23" s="59"/>
    </row>
    <row r="24" spans="1:35" ht="14.45" customHeight="1" thickTop="1">
      <c r="A24" s="1"/>
      <c r="B24" s="99" t="s">
        <v>19</v>
      </c>
      <c r="C24" s="100"/>
      <c r="D24" s="100"/>
      <c r="E24" s="100"/>
      <c r="F24" s="100"/>
      <c r="G24" s="100"/>
      <c r="H24" s="100"/>
      <c r="I24" s="101"/>
      <c r="J24" s="363" t="s">
        <v>10</v>
      </c>
      <c r="K24" s="488"/>
      <c r="L24" s="489"/>
      <c r="M24" s="490" t="s">
        <v>20</v>
      </c>
      <c r="N24" s="354"/>
      <c r="O24" s="354"/>
      <c r="P24" s="354"/>
      <c r="Q24" s="354" t="s">
        <v>13</v>
      </c>
      <c r="R24" s="354"/>
      <c r="S24" s="354"/>
      <c r="U24" s="329"/>
      <c r="V24" s="330"/>
      <c r="W24" s="308">
        <f>入力シート兼発行者控!$W$24</f>
        <v>0</v>
      </c>
      <c r="X24" s="308"/>
      <c r="Y24" s="308"/>
      <c r="Z24" s="308"/>
      <c r="AA24" s="308"/>
      <c r="AB24" s="308"/>
      <c r="AC24" s="308"/>
      <c r="AD24" s="308"/>
      <c r="AE24" s="308"/>
      <c r="AF24" s="309"/>
    </row>
    <row r="25" spans="1:35" ht="14.45" customHeight="1">
      <c r="A25" s="1"/>
      <c r="B25" s="386">
        <f>入力シート兼発行者控!$B$25</f>
        <v>0</v>
      </c>
      <c r="C25" s="387"/>
      <c r="D25" s="387"/>
      <c r="E25" s="387"/>
      <c r="F25" s="387"/>
      <c r="G25" s="387"/>
      <c r="H25" s="387"/>
      <c r="I25" s="388"/>
      <c r="J25" s="114">
        <f>入力シート兼発行者控!$J$25</f>
        <v>0</v>
      </c>
      <c r="K25" s="115"/>
      <c r="L25" s="116"/>
      <c r="M25" s="389">
        <f ca="1">入力シート兼発行者控!$M$25</f>
        <v>0</v>
      </c>
      <c r="N25" s="389"/>
      <c r="O25" s="389"/>
      <c r="P25" s="389"/>
      <c r="Q25" s="390">
        <f ca="1">入力シート兼発行者控!$Q$25</f>
        <v>0</v>
      </c>
      <c r="R25" s="391"/>
      <c r="S25" s="392"/>
      <c r="U25" s="331"/>
      <c r="V25" s="332"/>
      <c r="W25" s="310"/>
      <c r="X25" s="310"/>
      <c r="Y25" s="310"/>
      <c r="Z25" s="310"/>
      <c r="AA25" s="310"/>
      <c r="AB25" s="310"/>
      <c r="AC25" s="310"/>
      <c r="AD25" s="310"/>
      <c r="AE25" s="310"/>
      <c r="AF25" s="311"/>
      <c r="AH25" s="1"/>
      <c r="AI25" s="1"/>
    </row>
    <row r="26" spans="1:35" ht="14.45" customHeight="1">
      <c r="A26" s="1"/>
      <c r="B26" s="337">
        <f>入力シート兼発行者控!$B$26</f>
        <v>0</v>
      </c>
      <c r="C26" s="338"/>
      <c r="D26" s="338"/>
      <c r="E26" s="338"/>
      <c r="F26" s="338"/>
      <c r="G26" s="338"/>
      <c r="H26" s="338"/>
      <c r="I26" s="339"/>
      <c r="J26" s="347" t="str">
        <f>入力シート兼発行者控!$J$26</f>
        <v>対象外</v>
      </c>
      <c r="K26" s="348"/>
      <c r="L26" s="349"/>
      <c r="M26" s="350">
        <f ca="1">IFERROR(入力シート兼発行者控!$M$26,0)</f>
        <v>0</v>
      </c>
      <c r="N26" s="350"/>
      <c r="O26" s="350"/>
      <c r="P26" s="350"/>
      <c r="Q26" s="351" t="str">
        <f>入力シート兼発行者控!$Q$26</f>
        <v>－</v>
      </c>
      <c r="R26" s="352"/>
      <c r="S26" s="353"/>
      <c r="AH26" s="1"/>
      <c r="AI26" s="1"/>
    </row>
    <row r="27" spans="1:35" ht="14.45" customHeight="1" thickBot="1">
      <c r="A27" s="1"/>
      <c r="B27" s="337">
        <f>入力シート兼発行者控!$B$27</f>
        <v>0</v>
      </c>
      <c r="C27" s="338"/>
      <c r="D27" s="338"/>
      <c r="E27" s="338"/>
      <c r="F27" s="338"/>
      <c r="G27" s="338"/>
      <c r="H27" s="338"/>
      <c r="I27" s="339"/>
      <c r="J27" s="340" t="str">
        <f>入力シート兼発行者控!$J$27</f>
        <v/>
      </c>
      <c r="K27" s="341"/>
      <c r="L27" s="342"/>
      <c r="M27" s="343" t="str">
        <f ca="1">IFERROR(入力シート兼発行者控!$M$27,0)</f>
        <v/>
      </c>
      <c r="N27" s="343"/>
      <c r="O27" s="343"/>
      <c r="P27" s="343"/>
      <c r="Q27" s="344" t="str">
        <f ca="1">入力シート兼発行者控!$Q$27</f>
        <v/>
      </c>
      <c r="R27" s="345"/>
      <c r="S27" s="346"/>
      <c r="U27" s="12"/>
      <c r="V27" s="12"/>
      <c r="W27" s="12"/>
      <c r="X27" s="12"/>
      <c r="Y27" s="12"/>
      <c r="Z27" s="12"/>
      <c r="AA27" s="12"/>
      <c r="AB27" s="12"/>
      <c r="AC27" s="12"/>
      <c r="AD27" s="12"/>
      <c r="AE27" s="12"/>
      <c r="AF27" s="12"/>
      <c r="AH27" s="59"/>
      <c r="AI27" s="59"/>
    </row>
    <row r="28" spans="1:35" ht="14.45" customHeight="1" thickTop="1">
      <c r="A28" s="1"/>
      <c r="B28" s="366">
        <f>入力シート兼発行者控!$B$28</f>
        <v>0</v>
      </c>
      <c r="C28" s="367"/>
      <c r="D28" s="367"/>
      <c r="E28" s="367"/>
      <c r="F28" s="367"/>
      <c r="G28" s="367"/>
      <c r="H28" s="367"/>
      <c r="I28" s="368"/>
      <c r="J28" s="63" t="str">
        <f>入力シート兼発行者控!$J$28</f>
        <v>合計</v>
      </c>
      <c r="K28" s="64"/>
      <c r="L28" s="65"/>
      <c r="M28" s="369">
        <f>IFERROR(入力シート兼発行者控!$M$28,0)</f>
        <v>0</v>
      </c>
      <c r="N28" s="369"/>
      <c r="O28" s="369"/>
      <c r="P28" s="369"/>
      <c r="Q28" s="370">
        <f ca="1">入力シート兼発行者控!$Q$28</f>
        <v>0</v>
      </c>
      <c r="R28" s="371"/>
      <c r="S28" s="372"/>
      <c r="AH28" s="59"/>
      <c r="AI28" s="59"/>
    </row>
    <row r="31" spans="1:35">
      <c r="M31" s="54" t="s">
        <v>49</v>
      </c>
      <c r="N31" s="54"/>
      <c r="O31" s="54"/>
      <c r="P31" s="54"/>
      <c r="Q31" s="54"/>
    </row>
    <row r="33" spans="1:37" ht="27" customHeight="1">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row>
    <row r="34" spans="1:37" ht="24.95" customHeight="1"/>
    <row r="35" spans="1:37" ht="12" customHeight="1" thickBot="1">
      <c r="A35" s="1"/>
      <c r="B35" s="1"/>
      <c r="C35" s="1"/>
      <c r="D35" s="1"/>
      <c r="E35" s="1"/>
      <c r="F35" s="1"/>
      <c r="AA35" s="1"/>
      <c r="AB35" s="1"/>
      <c r="AC35" s="1"/>
      <c r="AD35" s="1"/>
      <c r="AE35" s="1"/>
      <c r="AF35" s="1"/>
      <c r="AG35" s="1"/>
      <c r="AH35" s="1"/>
      <c r="AI35" s="1"/>
    </row>
    <row r="36" spans="1:37" ht="17.25" customHeight="1" thickBot="1">
      <c r="A36" s="1"/>
      <c r="B36" s="399" t="s">
        <v>54</v>
      </c>
      <c r="C36" s="400"/>
      <c r="D36" s="400"/>
      <c r="E36" s="400"/>
      <c r="F36" s="400"/>
      <c r="G36" s="400"/>
      <c r="H36" s="400"/>
      <c r="I36" s="400"/>
      <c r="J36" s="400"/>
      <c r="K36" s="400"/>
      <c r="L36" s="401"/>
      <c r="N36" s="402" t="s">
        <v>33</v>
      </c>
      <c r="O36" s="403"/>
      <c r="P36" s="403"/>
      <c r="Q36" s="512">
        <f>入力シート兼発行者控!Q2</f>
        <v>1236547896541</v>
      </c>
      <c r="R36" s="513"/>
      <c r="S36" s="513"/>
      <c r="T36" s="513"/>
      <c r="U36" s="513"/>
      <c r="V36" s="513"/>
      <c r="W36" s="514"/>
      <c r="Y36" s="404" t="s">
        <v>17</v>
      </c>
      <c r="Z36" s="405"/>
      <c r="AA36" s="406"/>
      <c r="AB36" s="273" t="str">
        <f ca="1">入力シート兼発行者控!$AB$2</f>
        <v>0001-49289</v>
      </c>
      <c r="AC36" s="273"/>
      <c r="AD36" s="273"/>
      <c r="AE36" s="273"/>
      <c r="AF36" s="274"/>
      <c r="AG36" s="1"/>
      <c r="AH36" s="59"/>
      <c r="AI36" s="59"/>
    </row>
    <row r="37" spans="1:37" ht="6.75" customHeight="1">
      <c r="A37" s="1"/>
      <c r="B37" s="1"/>
      <c r="C37" s="1"/>
      <c r="D37" s="1"/>
      <c r="E37" s="1"/>
      <c r="F37" s="1"/>
      <c r="G37" s="1"/>
      <c r="H37" s="4"/>
      <c r="I37" s="4"/>
      <c r="J37" s="4"/>
      <c r="K37" s="4"/>
      <c r="L37" s="4"/>
      <c r="M37" s="4"/>
      <c r="N37" s="4"/>
      <c r="O37" s="4"/>
      <c r="P37" s="4"/>
      <c r="Q37" s="4"/>
      <c r="R37" s="4"/>
      <c r="S37" s="4"/>
      <c r="T37" s="4"/>
      <c r="U37" s="4"/>
      <c r="V37" s="4"/>
      <c r="W37" s="4"/>
      <c r="X37" s="4"/>
      <c r="Y37" s="4"/>
      <c r="Z37" s="4"/>
      <c r="AA37" s="1"/>
      <c r="AB37" s="1"/>
      <c r="AC37" s="1"/>
      <c r="AD37" s="1"/>
      <c r="AE37" s="1"/>
      <c r="AF37" s="1"/>
      <c r="AG37" s="1"/>
      <c r="AH37" s="1"/>
      <c r="AI37" s="1"/>
    </row>
    <row r="38" spans="1:37" ht="15" customHeight="1">
      <c r="A38" s="1"/>
      <c r="B38" s="17" t="s">
        <v>12</v>
      </c>
      <c r="C38" s="473" t="s">
        <v>3</v>
      </c>
      <c r="D38" s="474"/>
      <c r="E38" s="474"/>
      <c r="F38" s="474"/>
      <c r="G38" s="474"/>
      <c r="H38" s="474"/>
      <c r="I38" s="474"/>
      <c r="J38" s="474"/>
      <c r="K38" s="474"/>
      <c r="L38" s="475"/>
      <c r="N38" s="476" t="s">
        <v>15</v>
      </c>
      <c r="O38" s="477"/>
      <c r="P38" s="477"/>
      <c r="Q38" s="477"/>
      <c r="R38" s="477"/>
      <c r="S38" s="478"/>
      <c r="T38" s="473" t="s">
        <v>14</v>
      </c>
      <c r="U38" s="474"/>
      <c r="V38" s="474"/>
      <c r="W38" s="474"/>
      <c r="X38" s="474"/>
      <c r="Y38" s="475"/>
      <c r="Z38" s="479" t="s">
        <v>16</v>
      </c>
      <c r="AA38" s="480"/>
      <c r="AB38" s="480"/>
      <c r="AC38" s="480"/>
      <c r="AD38" s="480"/>
      <c r="AE38" s="480"/>
      <c r="AF38" s="481"/>
      <c r="AG38" s="1"/>
      <c r="AH38" s="1"/>
    </row>
    <row r="39" spans="1:37" ht="20.100000000000001" customHeight="1">
      <c r="A39" s="1"/>
      <c r="B39" s="45">
        <f>入力シート兼発行者控!$B$5</f>
        <v>0</v>
      </c>
      <c r="C39" s="407">
        <f>入力シート兼発行者控!$C$5</f>
        <v>0</v>
      </c>
      <c r="D39" s="408"/>
      <c r="E39" s="408"/>
      <c r="F39" s="408"/>
      <c r="G39" s="408"/>
      <c r="H39" s="408"/>
      <c r="I39" s="408"/>
      <c r="J39" s="408"/>
      <c r="K39" s="408"/>
      <c r="L39" s="409"/>
      <c r="N39" s="256">
        <f>IFERROR(M62,0)</f>
        <v>0</v>
      </c>
      <c r="O39" s="257"/>
      <c r="P39" s="257"/>
      <c r="Q39" s="257"/>
      <c r="R39" s="257"/>
      <c r="S39" s="258"/>
      <c r="T39" s="256">
        <f ca="1">Q62</f>
        <v>0</v>
      </c>
      <c r="U39" s="257"/>
      <c r="V39" s="257"/>
      <c r="W39" s="257"/>
      <c r="X39" s="257"/>
      <c r="Y39" s="258"/>
      <c r="Z39" s="259">
        <f ca="1">N39+T39</f>
        <v>0</v>
      </c>
      <c r="AA39" s="260"/>
      <c r="AB39" s="260"/>
      <c r="AC39" s="260"/>
      <c r="AD39" s="260"/>
      <c r="AE39" s="260"/>
      <c r="AF39" s="261"/>
      <c r="AG39" s="1"/>
    </row>
    <row r="40" spans="1:37" ht="9.9499999999999993" customHeight="1">
      <c r="A40" s="1"/>
      <c r="B40" s="1"/>
      <c r="C40" s="1"/>
      <c r="D40" s="1"/>
      <c r="E40" s="1"/>
      <c r="F40" s="1"/>
      <c r="G40" s="1"/>
      <c r="H40" s="4"/>
      <c r="I40" s="4"/>
      <c r="J40" s="4"/>
      <c r="K40" s="4"/>
      <c r="L40" s="4"/>
      <c r="M40" s="4"/>
      <c r="N40" s="4"/>
      <c r="O40" s="4"/>
      <c r="Y40" s="4"/>
      <c r="Z40" s="4"/>
      <c r="AA40" s="1"/>
      <c r="AB40" s="1"/>
      <c r="AC40" s="1"/>
      <c r="AD40" s="1"/>
      <c r="AE40" s="1"/>
      <c r="AF40" s="1"/>
      <c r="AG40" s="1"/>
    </row>
    <row r="41" spans="1:37" ht="15" customHeight="1">
      <c r="A41" s="1"/>
      <c r="B41" s="396" t="s">
        <v>0</v>
      </c>
      <c r="C41" s="397"/>
      <c r="D41" s="397"/>
      <c r="E41" s="397"/>
      <c r="F41" s="398"/>
      <c r="G41" s="410" t="s">
        <v>1</v>
      </c>
      <c r="H41" s="410"/>
      <c r="I41" s="410" t="s">
        <v>2</v>
      </c>
      <c r="J41" s="410"/>
      <c r="K41" s="410"/>
      <c r="L41" s="410"/>
      <c r="N41" s="2" t="s">
        <v>23</v>
      </c>
      <c r="AG41" s="1"/>
    </row>
    <row r="42" spans="1:37" ht="15.95" customHeight="1">
      <c r="A42" s="1"/>
      <c r="B42" s="424">
        <f>入力シート兼発行者控!$B$8</f>
        <v>0</v>
      </c>
      <c r="C42" s="425"/>
      <c r="D42" s="425"/>
      <c r="E42" s="425"/>
      <c r="F42" s="426"/>
      <c r="G42" s="427">
        <f>入力シート兼発行者控!$G$8</f>
        <v>0</v>
      </c>
      <c r="H42" s="427"/>
      <c r="I42" s="428">
        <f>入力シート兼発行者控!$I$8</f>
        <v>0</v>
      </c>
      <c r="J42" s="428"/>
      <c r="K42" s="428"/>
      <c r="L42" s="428"/>
      <c r="N42" s="411" t="s">
        <v>9</v>
      </c>
      <c r="O42" s="412"/>
      <c r="P42" s="413"/>
      <c r="Q42" s="222">
        <f>入力シート兼発行者控!$Q$8</f>
        <v>0</v>
      </c>
      <c r="R42" s="223"/>
      <c r="S42" s="223"/>
      <c r="T42" s="223"/>
      <c r="U42" s="223"/>
      <c r="V42" s="223"/>
      <c r="W42" s="223"/>
      <c r="X42" s="223"/>
      <c r="Y42" s="223"/>
      <c r="Z42" s="224"/>
      <c r="AA42" s="224"/>
      <c r="AB42" s="224"/>
      <c r="AC42" s="224"/>
      <c r="AD42" s="224"/>
      <c r="AE42" s="224"/>
      <c r="AF42" s="225"/>
      <c r="AG42" s="1"/>
    </row>
    <row r="43" spans="1:37" ht="15" customHeight="1">
      <c r="A43" s="1"/>
      <c r="B43" s="396" t="s">
        <v>41</v>
      </c>
      <c r="C43" s="397"/>
      <c r="D43" s="397"/>
      <c r="E43" s="397"/>
      <c r="F43" s="397"/>
      <c r="G43" s="397"/>
      <c r="H43" s="397"/>
      <c r="I43" s="397"/>
      <c r="J43" s="397"/>
      <c r="K43" s="397"/>
      <c r="L43" s="398"/>
      <c r="N43" s="429" t="s">
        <v>42</v>
      </c>
      <c r="O43" s="430"/>
      <c r="P43" s="431"/>
      <c r="Q43" s="297">
        <f>入力シート兼発行者控!$Q$9</f>
        <v>0</v>
      </c>
      <c r="R43" s="298"/>
      <c r="S43" s="298"/>
      <c r="T43" s="298"/>
      <c r="U43" s="298"/>
      <c r="V43" s="299"/>
      <c r="W43" s="429" t="s">
        <v>43</v>
      </c>
      <c r="X43" s="432"/>
      <c r="Y43" s="433"/>
      <c r="Z43" s="434">
        <f>入力シート兼発行者控!$Z$9</f>
        <v>0</v>
      </c>
      <c r="AA43" s="435"/>
      <c r="AB43" s="435"/>
      <c r="AC43" s="435"/>
      <c r="AD43" s="435"/>
      <c r="AE43" s="435"/>
      <c r="AF43" s="436"/>
      <c r="AG43" s="1"/>
      <c r="AH43" s="8"/>
    </row>
    <row r="44" spans="1:37" ht="15.95" customHeight="1">
      <c r="A44" s="5"/>
      <c r="B44" s="393">
        <f>入力シート兼発行者控!$B$10</f>
        <v>0</v>
      </c>
      <c r="C44" s="394"/>
      <c r="D44" s="394"/>
      <c r="E44" s="394"/>
      <c r="F44" s="394"/>
      <c r="G44" s="394"/>
      <c r="H44" s="394"/>
      <c r="I44" s="394"/>
      <c r="J44" s="394"/>
      <c r="K44" s="394"/>
      <c r="L44" s="395"/>
      <c r="N44" s="414" t="s">
        <v>39</v>
      </c>
      <c r="O44" s="415"/>
      <c r="P44" s="416"/>
      <c r="Q44" s="420">
        <f>入力シート兼発行者控!$Q$10</f>
        <v>0</v>
      </c>
      <c r="R44" s="313"/>
      <c r="S44" s="313"/>
      <c r="T44" s="313"/>
      <c r="U44" s="313"/>
      <c r="V44" s="313"/>
      <c r="W44" s="313"/>
      <c r="X44" s="313"/>
      <c r="Y44" s="313"/>
      <c r="Z44" s="313"/>
      <c r="AA44" s="313"/>
      <c r="AB44" s="313"/>
      <c r="AC44" s="313"/>
      <c r="AD44" s="313"/>
      <c r="AE44" s="313"/>
      <c r="AF44" s="314"/>
      <c r="AG44" s="1"/>
      <c r="AH44" s="212"/>
      <c r="AI44" s="212"/>
    </row>
    <row r="45" spans="1:37" ht="15" customHeight="1">
      <c r="A45" s="1"/>
      <c r="B45" s="396" t="s">
        <v>30</v>
      </c>
      <c r="C45" s="397"/>
      <c r="D45" s="397"/>
      <c r="E45" s="397"/>
      <c r="F45" s="397"/>
      <c r="G45" s="397"/>
      <c r="H45" s="397"/>
      <c r="I45" s="397"/>
      <c r="J45" s="397"/>
      <c r="K45" s="397"/>
      <c r="L45" s="398"/>
      <c r="N45" s="417"/>
      <c r="O45" s="418"/>
      <c r="P45" s="419"/>
      <c r="Q45" s="421">
        <f>入力シート兼発行者控!$Q$11</f>
        <v>0</v>
      </c>
      <c r="R45" s="422"/>
      <c r="S45" s="422"/>
      <c r="T45" s="422"/>
      <c r="U45" s="422"/>
      <c r="V45" s="422"/>
      <c r="W45" s="422"/>
      <c r="X45" s="422"/>
      <c r="Y45" s="422"/>
      <c r="Z45" s="422"/>
      <c r="AA45" s="422"/>
      <c r="AB45" s="422"/>
      <c r="AC45" s="422"/>
      <c r="AD45" s="422"/>
      <c r="AE45" s="422"/>
      <c r="AF45" s="423"/>
    </row>
    <row r="46" spans="1:37" ht="15.95" customHeight="1">
      <c r="A46" s="5"/>
      <c r="B46" s="393">
        <f>入力シート兼発行者控!$B$12</f>
        <v>0</v>
      </c>
      <c r="C46" s="394"/>
      <c r="D46" s="394"/>
      <c r="E46" s="394"/>
      <c r="F46" s="394"/>
      <c r="G46" s="394"/>
      <c r="H46" s="394"/>
      <c r="I46" s="394"/>
      <c r="J46" s="394"/>
      <c r="K46" s="394"/>
      <c r="L46" s="395"/>
      <c r="N46" s="465" t="s">
        <v>84</v>
      </c>
      <c r="O46" s="466"/>
      <c r="P46" s="467"/>
      <c r="Q46" s="471">
        <f>入力シート兼発行者控!$Q$12</f>
        <v>0</v>
      </c>
      <c r="R46" s="471"/>
      <c r="S46" s="471"/>
      <c r="T46" s="471"/>
      <c r="U46" s="471"/>
      <c r="V46" s="471"/>
      <c r="W46" s="471"/>
      <c r="X46" s="471"/>
      <c r="Y46" s="471"/>
      <c r="Z46" s="471"/>
      <c r="AA46" s="471"/>
      <c r="AB46" s="471"/>
      <c r="AC46" s="471"/>
      <c r="AD46" s="333" t="s">
        <v>50</v>
      </c>
      <c r="AE46" s="333"/>
      <c r="AF46" s="334"/>
    </row>
    <row r="47" spans="1:37" ht="9.9499999999999993" customHeight="1">
      <c r="A47" s="1"/>
      <c r="N47" s="468"/>
      <c r="O47" s="469"/>
      <c r="P47" s="470"/>
      <c r="Q47" s="472"/>
      <c r="R47" s="472"/>
      <c r="S47" s="472"/>
      <c r="T47" s="472"/>
      <c r="U47" s="472"/>
      <c r="V47" s="472"/>
      <c r="W47" s="472"/>
      <c r="X47" s="472"/>
      <c r="Y47" s="472"/>
      <c r="Z47" s="472"/>
      <c r="AA47" s="472"/>
      <c r="AB47" s="472"/>
      <c r="AC47" s="472"/>
      <c r="AD47" s="335"/>
      <c r="AE47" s="335"/>
      <c r="AF47" s="336"/>
    </row>
    <row r="48" spans="1:37" ht="15" customHeight="1">
      <c r="A48" s="1"/>
      <c r="B48" s="461" t="s">
        <v>64</v>
      </c>
      <c r="C48" s="462"/>
      <c r="D48" s="463"/>
      <c r="E48" s="461" t="s">
        <v>65</v>
      </c>
      <c r="F48" s="462"/>
      <c r="G48" s="463"/>
      <c r="H48" s="464" t="s">
        <v>66</v>
      </c>
      <c r="I48" s="464"/>
      <c r="J48" s="464"/>
      <c r="K48" s="464"/>
      <c r="L48" s="464"/>
      <c r="N48" s="202"/>
      <c r="O48" s="202"/>
      <c r="P48" s="202"/>
      <c r="Q48" s="202"/>
      <c r="R48" s="202"/>
      <c r="S48" s="202"/>
      <c r="T48" s="202"/>
      <c r="U48" s="202"/>
      <c r="V48" s="202"/>
      <c r="W48" s="202"/>
      <c r="X48" s="202"/>
      <c r="Y48" s="202"/>
      <c r="Z48" s="202"/>
      <c r="AA48" s="202"/>
      <c r="AB48" s="202"/>
      <c r="AC48" s="202"/>
      <c r="AD48" s="202"/>
      <c r="AE48" s="202"/>
      <c r="AF48" s="202"/>
      <c r="AK48" s="13"/>
    </row>
    <row r="49" spans="1:37" ht="15.95" customHeight="1">
      <c r="A49" s="1"/>
      <c r="B49" s="437">
        <f>入力シート兼発行者控!$B$15</f>
        <v>0</v>
      </c>
      <c r="C49" s="438"/>
      <c r="D49" s="439"/>
      <c r="E49" s="437">
        <f>入力シート兼発行者控!$E$15</f>
        <v>0</v>
      </c>
      <c r="F49" s="438"/>
      <c r="G49" s="439"/>
      <c r="H49" s="440">
        <f>入力シート兼発行者控!$H$15</f>
        <v>0</v>
      </c>
      <c r="I49" s="440"/>
      <c r="J49" s="440"/>
      <c r="K49" s="440"/>
      <c r="L49" s="440"/>
      <c r="N49" s="177"/>
      <c r="O49" s="177"/>
      <c r="P49" s="177"/>
      <c r="Q49" s="177"/>
      <c r="R49" s="177"/>
      <c r="S49" s="177"/>
      <c r="T49" s="177"/>
      <c r="U49" s="177"/>
      <c r="V49" s="177"/>
      <c r="W49" s="177"/>
      <c r="X49" s="177"/>
      <c r="Y49" s="177"/>
      <c r="Z49" s="177"/>
      <c r="AA49" s="177"/>
      <c r="AB49" s="177"/>
      <c r="AC49" s="177"/>
      <c r="AD49" s="177"/>
      <c r="AE49" s="177"/>
      <c r="AF49" s="177"/>
      <c r="AK49" s="13"/>
    </row>
    <row r="50" spans="1:37" ht="12.95" customHeight="1">
      <c r="A50" s="5"/>
      <c r="B50" s="178" t="s">
        <v>24</v>
      </c>
      <c r="C50" s="180"/>
      <c r="D50" s="181"/>
      <c r="E50" s="181"/>
      <c r="F50" s="182"/>
      <c r="G50" s="182"/>
      <c r="H50" s="182"/>
      <c r="I50" s="182"/>
      <c r="J50" s="182"/>
      <c r="K50" s="182"/>
      <c r="L50" s="182"/>
      <c r="M50" s="182"/>
      <c r="N50" s="182"/>
      <c r="O50" s="182"/>
      <c r="P50" s="182"/>
      <c r="Q50" s="182"/>
      <c r="R50" s="182"/>
      <c r="S50" s="182"/>
      <c r="T50" s="182"/>
    </row>
    <row r="51" spans="1:37" ht="12.95" customHeight="1">
      <c r="A51" s="1"/>
      <c r="B51" s="179"/>
      <c r="C51" s="182"/>
      <c r="D51" s="182"/>
      <c r="E51" s="182"/>
      <c r="F51" s="182"/>
      <c r="G51" s="182"/>
      <c r="H51" s="182"/>
      <c r="I51" s="182"/>
      <c r="J51" s="182"/>
      <c r="K51" s="182"/>
      <c r="L51" s="182"/>
      <c r="M51" s="182"/>
      <c r="N51" s="182"/>
      <c r="O51" s="182"/>
      <c r="P51" s="182"/>
      <c r="Q51" s="182"/>
      <c r="R51" s="182"/>
      <c r="S51" s="182"/>
      <c r="T51" s="182"/>
      <c r="U51" s="14" t="s">
        <v>38</v>
      </c>
    </row>
    <row r="52" spans="1:37" ht="14.45" customHeight="1">
      <c r="A52" s="1"/>
      <c r="B52" s="20" t="s">
        <v>52</v>
      </c>
      <c r="C52" s="458" t="s">
        <v>4</v>
      </c>
      <c r="D52" s="459"/>
      <c r="E52" s="459"/>
      <c r="F52" s="459"/>
      <c r="G52" s="460"/>
      <c r="H52" s="458" t="s">
        <v>5</v>
      </c>
      <c r="I52" s="460"/>
      <c r="J52" s="20" t="s">
        <v>6</v>
      </c>
      <c r="K52" s="458" t="s">
        <v>7</v>
      </c>
      <c r="L52" s="459"/>
      <c r="M52" s="460"/>
      <c r="N52" s="458" t="s">
        <v>10</v>
      </c>
      <c r="O52" s="460"/>
      <c r="P52" s="458" t="s">
        <v>8</v>
      </c>
      <c r="Q52" s="459"/>
      <c r="R52" s="459"/>
      <c r="S52" s="460"/>
      <c r="U52" s="323">
        <f>入力シート兼発行者控!$U$18</f>
        <v>0</v>
      </c>
      <c r="V52" s="324"/>
      <c r="W52" s="324"/>
      <c r="X52" s="324"/>
      <c r="Y52" s="324"/>
      <c r="Z52" s="324"/>
      <c r="AA52" s="324"/>
      <c r="AB52" s="324"/>
      <c r="AC52" s="324"/>
      <c r="AD52" s="324"/>
      <c r="AE52" s="325" t="s">
        <v>34</v>
      </c>
      <c r="AF52" s="326"/>
    </row>
    <row r="53" spans="1:37" ht="14.45" customHeight="1">
      <c r="A53" s="1"/>
      <c r="B53" s="40">
        <f>入力シート兼発行者控!$B$19</f>
        <v>0</v>
      </c>
      <c r="C53" s="445">
        <f>入力シート兼発行者控!$C$19</f>
        <v>0</v>
      </c>
      <c r="D53" s="446"/>
      <c r="E53" s="446"/>
      <c r="F53" s="446"/>
      <c r="G53" s="447"/>
      <c r="H53" s="448">
        <f>入力シート兼発行者控!$H$19</f>
        <v>0</v>
      </c>
      <c r="I53" s="449"/>
      <c r="J53" s="29">
        <f>入力シート兼発行者控!$J$19</f>
        <v>0</v>
      </c>
      <c r="K53" s="450">
        <f>入力シート兼発行者控!$K$19</f>
        <v>0</v>
      </c>
      <c r="L53" s="451"/>
      <c r="M53" s="452"/>
      <c r="N53" s="453">
        <f>入力シート兼発行者控!$N$19</f>
        <v>0</v>
      </c>
      <c r="O53" s="454"/>
      <c r="P53" s="455">
        <f>IFERROR(入力シート兼発行者控!$P$19,0)</f>
        <v>0</v>
      </c>
      <c r="Q53" s="456"/>
      <c r="R53" s="456"/>
      <c r="S53" s="457"/>
      <c r="U53" s="441">
        <f>入力シート兼発行者控!$U$19</f>
        <v>0</v>
      </c>
      <c r="V53" s="442"/>
      <c r="W53" s="442"/>
      <c r="X53" s="442"/>
      <c r="Y53" s="442"/>
      <c r="Z53" s="442"/>
      <c r="AA53" s="442"/>
      <c r="AB53" s="442"/>
      <c r="AC53" s="442"/>
      <c r="AD53" s="442"/>
      <c r="AE53" s="443" t="s">
        <v>35</v>
      </c>
      <c r="AF53" s="444"/>
    </row>
    <row r="54" spans="1:37" ht="14.45" customHeight="1">
      <c r="A54" s="6"/>
      <c r="B54" s="41">
        <f>入力シート兼発行者控!$B$20</f>
        <v>0</v>
      </c>
      <c r="C54" s="355">
        <f>入力シート兼発行者控!$C$20</f>
        <v>0</v>
      </c>
      <c r="D54" s="356"/>
      <c r="E54" s="356"/>
      <c r="F54" s="356"/>
      <c r="G54" s="357"/>
      <c r="H54" s="358">
        <f>入力シート兼発行者控!$H$20</f>
        <v>0</v>
      </c>
      <c r="I54" s="359"/>
      <c r="J54" s="30">
        <f>入力シート兼発行者控!$J$20</f>
        <v>0</v>
      </c>
      <c r="K54" s="315">
        <f>入力シート兼発行者控!$K$20</f>
        <v>0</v>
      </c>
      <c r="L54" s="316"/>
      <c r="M54" s="317"/>
      <c r="N54" s="318">
        <f>入力シート兼発行者控!$N$20</f>
        <v>0</v>
      </c>
      <c r="O54" s="319"/>
      <c r="P54" s="320">
        <f>IFERROR(入力シート兼発行者控!$P$20,0)</f>
        <v>0</v>
      </c>
      <c r="Q54" s="321"/>
      <c r="R54" s="321"/>
      <c r="S54" s="322"/>
      <c r="U54" s="288" t="s">
        <v>37</v>
      </c>
      <c r="V54" s="289"/>
      <c r="W54" s="289"/>
      <c r="X54" s="289"/>
      <c r="Y54" s="289"/>
      <c r="Z54" s="289"/>
      <c r="AA54" s="290"/>
      <c r="AB54" s="288" t="s">
        <v>36</v>
      </c>
      <c r="AC54" s="289"/>
      <c r="AD54" s="289"/>
      <c r="AE54" s="289"/>
      <c r="AF54" s="290"/>
      <c r="AI54" s="6"/>
    </row>
    <row r="55" spans="1:37" ht="14.45" customHeight="1">
      <c r="A55" s="6"/>
      <c r="B55" s="41">
        <f>入力シート兼発行者控!$B$21</f>
        <v>0</v>
      </c>
      <c r="C55" s="355">
        <f>入力シート兼発行者控!$C$21</f>
        <v>0</v>
      </c>
      <c r="D55" s="356"/>
      <c r="E55" s="356"/>
      <c r="F55" s="356"/>
      <c r="G55" s="357"/>
      <c r="H55" s="358">
        <f>入力シート兼発行者控!$H$21</f>
        <v>0</v>
      </c>
      <c r="I55" s="359"/>
      <c r="J55" s="30">
        <f>入力シート兼発行者控!$J$21</f>
        <v>0</v>
      </c>
      <c r="K55" s="360">
        <f>入力シート兼発行者控!$K$21</f>
        <v>0</v>
      </c>
      <c r="L55" s="361"/>
      <c r="M55" s="362"/>
      <c r="N55" s="318">
        <f>入力シート兼発行者控!$N$21</f>
        <v>0</v>
      </c>
      <c r="O55" s="319"/>
      <c r="P55" s="320">
        <f>IFERROR(入力シート兼発行者控!$P$21,0)</f>
        <v>0</v>
      </c>
      <c r="Q55" s="321"/>
      <c r="R55" s="321"/>
      <c r="S55" s="322"/>
      <c r="U55" s="300" t="str">
        <f>IF(入力シート兼発行者控!AI21=1,"当座預金",IF(入力シート兼発行者控!AI21=2,"普通預金","その他"))</f>
        <v>普通預金</v>
      </c>
      <c r="V55" s="301"/>
      <c r="W55" s="301"/>
      <c r="X55" s="301"/>
      <c r="Y55" s="301"/>
      <c r="Z55" s="301"/>
      <c r="AA55" s="302"/>
      <c r="AB55" s="291">
        <f>入力シート兼発行者控!$AC$21</f>
        <v>0</v>
      </c>
      <c r="AC55" s="292"/>
      <c r="AD55" s="292"/>
      <c r="AE55" s="292"/>
      <c r="AF55" s="293"/>
      <c r="AI55" s="6"/>
    </row>
    <row r="56" spans="1:37" ht="14.45" customHeight="1">
      <c r="A56" s="1"/>
      <c r="B56" s="41">
        <f>入力シート兼発行者控!$B$22</f>
        <v>0</v>
      </c>
      <c r="C56" s="355">
        <f>入力シート兼発行者控!$C$22</f>
        <v>0</v>
      </c>
      <c r="D56" s="356"/>
      <c r="E56" s="356"/>
      <c r="F56" s="356"/>
      <c r="G56" s="357"/>
      <c r="H56" s="358">
        <f>入力シート兼発行者控!$H$22</f>
        <v>0</v>
      </c>
      <c r="I56" s="359"/>
      <c r="J56" s="30">
        <f>入力シート兼発行者控!$J$22</f>
        <v>0</v>
      </c>
      <c r="K56" s="360">
        <f>入力シート兼発行者控!$K$22</f>
        <v>0</v>
      </c>
      <c r="L56" s="361"/>
      <c r="M56" s="362"/>
      <c r="N56" s="318">
        <f>入力シート兼発行者控!$N$22</f>
        <v>0</v>
      </c>
      <c r="O56" s="319"/>
      <c r="P56" s="320">
        <f>IFERROR(入力シート兼発行者控!$P$22,0)</f>
        <v>0</v>
      </c>
      <c r="Q56" s="321"/>
      <c r="R56" s="321"/>
      <c r="S56" s="322"/>
      <c r="U56" s="303"/>
      <c r="V56" s="304"/>
      <c r="W56" s="304"/>
      <c r="X56" s="304"/>
      <c r="Y56" s="304"/>
      <c r="Z56" s="304"/>
      <c r="AA56" s="305"/>
      <c r="AB56" s="294"/>
      <c r="AC56" s="295"/>
      <c r="AD56" s="295"/>
      <c r="AE56" s="295"/>
      <c r="AF56" s="296"/>
      <c r="AH56" s="59"/>
      <c r="AI56" s="59"/>
    </row>
    <row r="57" spans="1:37" ht="14.45" customHeight="1" thickBot="1">
      <c r="A57" s="1"/>
      <c r="B57" s="42">
        <f>入力シート兼発行者控!$B$23</f>
        <v>0</v>
      </c>
      <c r="C57" s="373">
        <f>入力シート兼発行者控!$C$23</f>
        <v>0</v>
      </c>
      <c r="D57" s="374"/>
      <c r="E57" s="374"/>
      <c r="F57" s="374"/>
      <c r="G57" s="375"/>
      <c r="H57" s="376">
        <f>入力シート兼発行者控!$H$23</f>
        <v>0</v>
      </c>
      <c r="I57" s="377"/>
      <c r="J57" s="31">
        <f>入力シート兼発行者控!$J$23</f>
        <v>0</v>
      </c>
      <c r="K57" s="378">
        <f>入力シート兼発行者控!$K$23</f>
        <v>0</v>
      </c>
      <c r="L57" s="379"/>
      <c r="M57" s="380"/>
      <c r="N57" s="381">
        <f>入力シート兼発行者控!$N$23</f>
        <v>0</v>
      </c>
      <c r="O57" s="382"/>
      <c r="P57" s="383">
        <f>IFERROR(入力シート兼発行者控!$P$23,0)</f>
        <v>0</v>
      </c>
      <c r="Q57" s="384"/>
      <c r="R57" s="384"/>
      <c r="S57" s="385"/>
      <c r="U57" s="327" t="s">
        <v>25</v>
      </c>
      <c r="V57" s="328"/>
      <c r="W57" s="306">
        <f>入力シート兼発行者控!$W$23</f>
        <v>0</v>
      </c>
      <c r="X57" s="306"/>
      <c r="Y57" s="306"/>
      <c r="Z57" s="306"/>
      <c r="AA57" s="306"/>
      <c r="AB57" s="306"/>
      <c r="AC57" s="306"/>
      <c r="AD57" s="306"/>
      <c r="AE57" s="306"/>
      <c r="AF57" s="307"/>
      <c r="AH57" s="59"/>
      <c r="AI57" s="59"/>
    </row>
    <row r="58" spans="1:37" ht="14.45" customHeight="1" thickTop="1">
      <c r="A58" s="1"/>
      <c r="B58" s="99" t="s">
        <v>44</v>
      </c>
      <c r="C58" s="100"/>
      <c r="D58" s="100"/>
      <c r="E58" s="100"/>
      <c r="F58" s="100"/>
      <c r="G58" s="100"/>
      <c r="H58" s="100"/>
      <c r="I58" s="101"/>
      <c r="J58" s="363" t="s">
        <v>45</v>
      </c>
      <c r="K58" s="364"/>
      <c r="L58" s="365"/>
      <c r="M58" s="354" t="s">
        <v>46</v>
      </c>
      <c r="N58" s="354"/>
      <c r="O58" s="354"/>
      <c r="P58" s="354"/>
      <c r="Q58" s="354" t="s">
        <v>47</v>
      </c>
      <c r="R58" s="354"/>
      <c r="S58" s="354"/>
      <c r="U58" s="329"/>
      <c r="V58" s="330"/>
      <c r="W58" s="308">
        <f>入力シート兼発行者控!$W$24</f>
        <v>0</v>
      </c>
      <c r="X58" s="308"/>
      <c r="Y58" s="308"/>
      <c r="Z58" s="308"/>
      <c r="AA58" s="308"/>
      <c r="AB58" s="308"/>
      <c r="AC58" s="308"/>
      <c r="AD58" s="308"/>
      <c r="AE58" s="308"/>
      <c r="AF58" s="309"/>
    </row>
    <row r="59" spans="1:37" ht="14.45" customHeight="1">
      <c r="A59" s="1"/>
      <c r="B59" s="386">
        <f>入力シート兼発行者控!$B$25</f>
        <v>0</v>
      </c>
      <c r="C59" s="387"/>
      <c r="D59" s="387"/>
      <c r="E59" s="387"/>
      <c r="F59" s="387"/>
      <c r="G59" s="387"/>
      <c r="H59" s="387"/>
      <c r="I59" s="388"/>
      <c r="J59" s="114">
        <f>入力シート兼発行者控!$J$25</f>
        <v>0</v>
      </c>
      <c r="K59" s="115"/>
      <c r="L59" s="116"/>
      <c r="M59" s="389">
        <f ca="1">入力シート兼発行者控!$M$25</f>
        <v>0</v>
      </c>
      <c r="N59" s="389"/>
      <c r="O59" s="389"/>
      <c r="P59" s="389"/>
      <c r="Q59" s="390">
        <f ca="1">入力シート兼発行者控!$Q$25</f>
        <v>0</v>
      </c>
      <c r="R59" s="391"/>
      <c r="S59" s="392"/>
      <c r="U59" s="331"/>
      <c r="V59" s="332"/>
      <c r="W59" s="310"/>
      <c r="X59" s="310"/>
      <c r="Y59" s="310"/>
      <c r="Z59" s="310"/>
      <c r="AA59" s="310"/>
      <c r="AB59" s="310"/>
      <c r="AC59" s="310"/>
      <c r="AD59" s="310"/>
      <c r="AE59" s="310"/>
      <c r="AF59" s="311"/>
      <c r="AH59" s="1"/>
      <c r="AI59" s="1"/>
    </row>
    <row r="60" spans="1:37" ht="14.45" customHeight="1">
      <c r="A60" s="1"/>
      <c r="B60" s="337">
        <f>入力シート兼発行者控!$B$26</f>
        <v>0</v>
      </c>
      <c r="C60" s="338"/>
      <c r="D60" s="338"/>
      <c r="E60" s="338"/>
      <c r="F60" s="338"/>
      <c r="G60" s="338"/>
      <c r="H60" s="338"/>
      <c r="I60" s="339"/>
      <c r="J60" s="347" t="str">
        <f>入力シート兼発行者控!$J$26</f>
        <v>対象外</v>
      </c>
      <c r="K60" s="348"/>
      <c r="L60" s="349"/>
      <c r="M60" s="350">
        <f ca="1">IFERROR(入力シート兼発行者控!$M$26,0)</f>
        <v>0</v>
      </c>
      <c r="N60" s="350"/>
      <c r="O60" s="350"/>
      <c r="P60" s="350"/>
      <c r="Q60" s="351" t="str">
        <f>入力シート兼発行者控!$Q$26</f>
        <v>－</v>
      </c>
      <c r="R60" s="352"/>
      <c r="S60" s="353"/>
      <c r="AH60" s="1"/>
      <c r="AI60" s="1"/>
    </row>
    <row r="61" spans="1:37" ht="14.45" customHeight="1" thickBot="1">
      <c r="A61" s="1"/>
      <c r="B61" s="337">
        <f>入力シート兼発行者控!$B$27</f>
        <v>0</v>
      </c>
      <c r="C61" s="338"/>
      <c r="D61" s="338"/>
      <c r="E61" s="338"/>
      <c r="F61" s="338"/>
      <c r="G61" s="338"/>
      <c r="H61" s="338"/>
      <c r="I61" s="339"/>
      <c r="J61" s="340" t="str">
        <f>入力シート兼発行者控!$J$27</f>
        <v/>
      </c>
      <c r="K61" s="341"/>
      <c r="L61" s="342"/>
      <c r="M61" s="343" t="str">
        <f ca="1">IFERROR(入力シート兼発行者控!$M$27,0)</f>
        <v/>
      </c>
      <c r="N61" s="343"/>
      <c r="O61" s="343"/>
      <c r="P61" s="343"/>
      <c r="Q61" s="344" t="str">
        <f ca="1">入力シート兼発行者控!$Q$27</f>
        <v/>
      </c>
      <c r="R61" s="345"/>
      <c r="S61" s="346"/>
      <c r="U61" s="12"/>
      <c r="V61" s="12"/>
      <c r="W61" s="12"/>
      <c r="X61" s="12"/>
      <c r="Y61" s="12"/>
      <c r="Z61" s="12"/>
      <c r="AA61" s="12"/>
      <c r="AB61" s="12"/>
      <c r="AC61" s="12"/>
      <c r="AD61" s="12"/>
      <c r="AE61" s="12"/>
      <c r="AF61" s="12"/>
      <c r="AH61" s="59"/>
      <c r="AI61" s="59"/>
    </row>
    <row r="62" spans="1:37" ht="14.45" customHeight="1" thickTop="1">
      <c r="A62" s="1"/>
      <c r="B62" s="366">
        <f>入力シート兼発行者控!$B$28</f>
        <v>0</v>
      </c>
      <c r="C62" s="367"/>
      <c r="D62" s="367"/>
      <c r="E62" s="367"/>
      <c r="F62" s="367"/>
      <c r="G62" s="367"/>
      <c r="H62" s="367"/>
      <c r="I62" s="368"/>
      <c r="J62" s="63" t="str">
        <f>入力シート兼発行者控!$J$28</f>
        <v>合計</v>
      </c>
      <c r="K62" s="64"/>
      <c r="L62" s="65"/>
      <c r="M62" s="369">
        <f>IFERROR(入力シート兼発行者控!$M$28,0)</f>
        <v>0</v>
      </c>
      <c r="N62" s="369"/>
      <c r="O62" s="369"/>
      <c r="P62" s="369"/>
      <c r="Q62" s="370">
        <f ca="1">入力シート兼発行者控!$Q$28</f>
        <v>0</v>
      </c>
      <c r="R62" s="371"/>
      <c r="S62" s="372"/>
      <c r="AH62" s="59"/>
      <c r="AI62" s="59"/>
    </row>
    <row r="65" spans="13:17">
      <c r="M65" s="54" t="s">
        <v>49</v>
      </c>
      <c r="N65" s="54"/>
      <c r="O65" s="54"/>
      <c r="P65" s="54"/>
      <c r="Q65" s="54"/>
    </row>
  </sheetData>
  <sheetProtection algorithmName="SHA-512" hashValue="p480gEd0DFR5jPm+M0e8508j9ExPnFvQZIxiDC3/XGQl5qInYCKSTfgBjbyKTIOVS+6qZKspT6mES5HfuoOjZw==" saltValue="I3aNJng49B5AaaIG22XYqg==" spinCount="100000" sheet="1" selectLockedCells="1"/>
  <mergeCells count="226">
    <mergeCell ref="C21:G21"/>
    <mergeCell ref="H21:I21"/>
    <mergeCell ref="B26:I26"/>
    <mergeCell ref="J26:L26"/>
    <mergeCell ref="M26:P26"/>
    <mergeCell ref="Q26:S26"/>
    <mergeCell ref="B27:I27"/>
    <mergeCell ref="J27:L27"/>
    <mergeCell ref="M27:P27"/>
    <mergeCell ref="Q27:S27"/>
    <mergeCell ref="U19:AD19"/>
    <mergeCell ref="AE19:AF19"/>
    <mergeCell ref="B15:D15"/>
    <mergeCell ref="E15:G15"/>
    <mergeCell ref="H15:L15"/>
    <mergeCell ref="B16:B17"/>
    <mergeCell ref="B7:F7"/>
    <mergeCell ref="G7:H7"/>
    <mergeCell ref="I7:L7"/>
    <mergeCell ref="Z9:AF9"/>
    <mergeCell ref="B10:L10"/>
    <mergeCell ref="Q11:AF11"/>
    <mergeCell ref="N10:P11"/>
    <mergeCell ref="B8:F8"/>
    <mergeCell ref="G8:H8"/>
    <mergeCell ref="I8:L8"/>
    <mergeCell ref="C18:G18"/>
    <mergeCell ref="H18:I18"/>
    <mergeCell ref="K18:M18"/>
    <mergeCell ref="N18:O18"/>
    <mergeCell ref="P18:S18"/>
    <mergeCell ref="N8:P8"/>
    <mergeCell ref="Q8:AF8"/>
    <mergeCell ref="B9:L9"/>
    <mergeCell ref="C20:G20"/>
    <mergeCell ref="H20:I20"/>
    <mergeCell ref="K20:M20"/>
    <mergeCell ref="N20:O20"/>
    <mergeCell ref="P20:S20"/>
    <mergeCell ref="C19:G19"/>
    <mergeCell ref="H19:I19"/>
    <mergeCell ref="K19:M19"/>
    <mergeCell ref="N19:O19"/>
    <mergeCell ref="P19:S19"/>
    <mergeCell ref="AH2:AI2"/>
    <mergeCell ref="C4:L4"/>
    <mergeCell ref="N4:S4"/>
    <mergeCell ref="T4:Y4"/>
    <mergeCell ref="Z4:AF4"/>
    <mergeCell ref="C5:L5"/>
    <mergeCell ref="N5:S5"/>
    <mergeCell ref="T5:Y5"/>
    <mergeCell ref="Z5:AF5"/>
    <mergeCell ref="B2:L2"/>
    <mergeCell ref="N2:P2"/>
    <mergeCell ref="Q2:W2"/>
    <mergeCell ref="Y2:AA2"/>
    <mergeCell ref="AB2:AF2"/>
    <mergeCell ref="N9:P9"/>
    <mergeCell ref="W9:Y9"/>
    <mergeCell ref="AH10:AI10"/>
    <mergeCell ref="B11:L11"/>
    <mergeCell ref="B12:L12"/>
    <mergeCell ref="N12:P13"/>
    <mergeCell ref="Q12:AC13"/>
    <mergeCell ref="AD12:AF13"/>
    <mergeCell ref="B14:D14"/>
    <mergeCell ref="E14:G14"/>
    <mergeCell ref="H14:L14"/>
    <mergeCell ref="N14:AF14"/>
    <mergeCell ref="AH27:AI27"/>
    <mergeCell ref="B28:I28"/>
    <mergeCell ref="J28:L28"/>
    <mergeCell ref="M28:P28"/>
    <mergeCell ref="Q28:S28"/>
    <mergeCell ref="AH28:AI28"/>
    <mergeCell ref="AH22:AI22"/>
    <mergeCell ref="C23:G23"/>
    <mergeCell ref="H23:I23"/>
    <mergeCell ref="K23:M23"/>
    <mergeCell ref="N23:O23"/>
    <mergeCell ref="P23:S23"/>
    <mergeCell ref="U23:V25"/>
    <mergeCell ref="AH23:AI23"/>
    <mergeCell ref="B24:I24"/>
    <mergeCell ref="J24:L24"/>
    <mergeCell ref="M24:P24"/>
    <mergeCell ref="Q24:S24"/>
    <mergeCell ref="C22:G22"/>
    <mergeCell ref="H22:I22"/>
    <mergeCell ref="C52:G52"/>
    <mergeCell ref="H52:I52"/>
    <mergeCell ref="K52:M52"/>
    <mergeCell ref="N52:O52"/>
    <mergeCell ref="P52:S52"/>
    <mergeCell ref="U52:AD52"/>
    <mergeCell ref="AE52:AF52"/>
    <mergeCell ref="B25:I25"/>
    <mergeCell ref="J25:L25"/>
    <mergeCell ref="M25:P25"/>
    <mergeCell ref="Q25:S25"/>
    <mergeCell ref="B50:B51"/>
    <mergeCell ref="B48:D48"/>
    <mergeCell ref="E48:G48"/>
    <mergeCell ref="H48:L48"/>
    <mergeCell ref="B46:L46"/>
    <mergeCell ref="N46:P47"/>
    <mergeCell ref="Q46:AC47"/>
    <mergeCell ref="M31:Q31"/>
    <mergeCell ref="B43:L43"/>
    <mergeCell ref="C38:L38"/>
    <mergeCell ref="N38:S38"/>
    <mergeCell ref="T38:Y38"/>
    <mergeCell ref="Z38:AF38"/>
    <mergeCell ref="C55:G55"/>
    <mergeCell ref="H55:I55"/>
    <mergeCell ref="K55:M55"/>
    <mergeCell ref="N55:O55"/>
    <mergeCell ref="P55:S55"/>
    <mergeCell ref="B42:F42"/>
    <mergeCell ref="G42:H42"/>
    <mergeCell ref="I42:L42"/>
    <mergeCell ref="Q42:AF42"/>
    <mergeCell ref="N43:P43"/>
    <mergeCell ref="W43:Y43"/>
    <mergeCell ref="Z43:AF43"/>
    <mergeCell ref="B49:D49"/>
    <mergeCell ref="E49:G49"/>
    <mergeCell ref="H49:L49"/>
    <mergeCell ref="C50:T51"/>
    <mergeCell ref="U53:AD53"/>
    <mergeCell ref="AE53:AF53"/>
    <mergeCell ref="C53:G53"/>
    <mergeCell ref="H53:I53"/>
    <mergeCell ref="K53:M53"/>
    <mergeCell ref="N53:O53"/>
    <mergeCell ref="P53:S53"/>
    <mergeCell ref="H54:I54"/>
    <mergeCell ref="AH44:AI44"/>
    <mergeCell ref="B44:L44"/>
    <mergeCell ref="B45:L45"/>
    <mergeCell ref="B36:L36"/>
    <mergeCell ref="N36:P36"/>
    <mergeCell ref="Q36:W36"/>
    <mergeCell ref="Y36:AA36"/>
    <mergeCell ref="AB36:AF36"/>
    <mergeCell ref="AH36:AI36"/>
    <mergeCell ref="C39:L39"/>
    <mergeCell ref="N39:S39"/>
    <mergeCell ref="T39:Y39"/>
    <mergeCell ref="Z39:AF39"/>
    <mergeCell ref="Q43:V43"/>
    <mergeCell ref="B41:F41"/>
    <mergeCell ref="G41:H41"/>
    <mergeCell ref="I41:L41"/>
    <mergeCell ref="N42:P42"/>
    <mergeCell ref="N44:P45"/>
    <mergeCell ref="Q44:AF44"/>
    <mergeCell ref="Q45:AF45"/>
    <mergeCell ref="Q62:S62"/>
    <mergeCell ref="C57:G57"/>
    <mergeCell ref="H57:I57"/>
    <mergeCell ref="K57:M57"/>
    <mergeCell ref="N57:O57"/>
    <mergeCell ref="P57:S57"/>
    <mergeCell ref="B59:I59"/>
    <mergeCell ref="J59:L59"/>
    <mergeCell ref="M59:P59"/>
    <mergeCell ref="Q59:S59"/>
    <mergeCell ref="H56:I56"/>
    <mergeCell ref="K56:M56"/>
    <mergeCell ref="N56:O56"/>
    <mergeCell ref="B58:I58"/>
    <mergeCell ref="J58:L58"/>
    <mergeCell ref="M58:P58"/>
    <mergeCell ref="B62:I62"/>
    <mergeCell ref="J62:L62"/>
    <mergeCell ref="M62:P62"/>
    <mergeCell ref="P54:S54"/>
    <mergeCell ref="AD46:AF47"/>
    <mergeCell ref="C16:T17"/>
    <mergeCell ref="AH62:AI62"/>
    <mergeCell ref="AB54:AF54"/>
    <mergeCell ref="AB55:AF56"/>
    <mergeCell ref="U54:AA54"/>
    <mergeCell ref="U55:AA56"/>
    <mergeCell ref="W57:AF57"/>
    <mergeCell ref="W58:AF59"/>
    <mergeCell ref="B61:I61"/>
    <mergeCell ref="J61:L61"/>
    <mergeCell ref="M61:P61"/>
    <mergeCell ref="Q61:S61"/>
    <mergeCell ref="AH61:AI61"/>
    <mergeCell ref="B60:I60"/>
    <mergeCell ref="J60:L60"/>
    <mergeCell ref="M60:P60"/>
    <mergeCell ref="Q60:S60"/>
    <mergeCell ref="AH56:AI56"/>
    <mergeCell ref="Q58:S58"/>
    <mergeCell ref="AH57:AI57"/>
    <mergeCell ref="C54:G54"/>
    <mergeCell ref="C56:G56"/>
    <mergeCell ref="N15:AF15"/>
    <mergeCell ref="N48:AF48"/>
    <mergeCell ref="N49:AF49"/>
    <mergeCell ref="M65:Q65"/>
    <mergeCell ref="U20:AA20"/>
    <mergeCell ref="AB20:AF20"/>
    <mergeCell ref="AB21:AF22"/>
    <mergeCell ref="Q9:V9"/>
    <mergeCell ref="U21:AA22"/>
    <mergeCell ref="W23:AF23"/>
    <mergeCell ref="W24:AF25"/>
    <mergeCell ref="Q10:AF10"/>
    <mergeCell ref="K21:M21"/>
    <mergeCell ref="N21:O21"/>
    <mergeCell ref="P21:S21"/>
    <mergeCell ref="K22:M22"/>
    <mergeCell ref="N22:O22"/>
    <mergeCell ref="P22:S22"/>
    <mergeCell ref="U18:AD18"/>
    <mergeCell ref="AE18:AF18"/>
    <mergeCell ref="P56:S56"/>
    <mergeCell ref="U57:V59"/>
    <mergeCell ref="K54:M54"/>
    <mergeCell ref="N54:O54"/>
  </mergeCells>
  <phoneticPr fontId="2"/>
  <dataValidations disablePrompts="1" count="4">
    <dataValidation type="custom" imeMode="halfKatakana" allowBlank="1" showInputMessage="1" showErrorMessage="1" sqref="W23 W57" xr:uid="{87AE718F-4817-42BF-899F-5EA4F336A52E}">
      <formula1>AND(LENB(W23)=LEN(W23))</formula1>
    </dataValidation>
    <dataValidation imeMode="halfAlpha" allowBlank="1" showInputMessage="1" showErrorMessage="1" sqref="I8:L8" xr:uid="{C57FB8D2-5AF2-480E-A487-9ED68AC1DA71}"/>
    <dataValidation imeMode="hiragana" allowBlank="1" showInputMessage="1" showErrorMessage="1" sqref="C5:L5" xr:uid="{CE3FDE8A-A9BD-44A5-ACB5-D846041F17CA}"/>
    <dataValidation type="textLength" imeMode="halfAlpha" operator="equal" allowBlank="1" showInputMessage="1" showErrorMessage="1" sqref="G8:H8" xr:uid="{AF7A4D12-F557-44F2-A376-3B01D54DE0E5}">
      <formula1>7</formula1>
    </dataValidation>
  </dataValidations>
  <printOptions horizontalCentered="1" verticalCentered="1"/>
  <pageMargins left="0.31496062992125984" right="0.11811023622047245" top="0.15748031496062992" bottom="0.15748031496062992" header="0.31496062992125984" footer="0.31496062992125984"/>
  <pageSetup paperSize="9" scale="93"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2AC2B15-BD36-498B-A589-1208F2F7FB4A}">
          <x14:formula1>
            <xm:f>Sheet1!$B$2:$B$4</xm:f>
          </x14:formula1>
          <xm:sqref>B8:F8 B42:F42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F3CD-771C-4ACA-BBF3-7E42D8BD068D}">
  <sheetPr codeName="Sheet3"/>
  <dimension ref="B1:F7"/>
  <sheetViews>
    <sheetView workbookViewId="0">
      <selection activeCell="H16" sqref="H16"/>
    </sheetView>
  </sheetViews>
  <sheetFormatPr defaultRowHeight="13.5"/>
  <cols>
    <col min="2" max="6" width="6.875" customWidth="1"/>
    <col min="8" max="8" width="11.625" bestFit="1" customWidth="1"/>
  </cols>
  <sheetData>
    <row r="1" spans="2:6">
      <c r="B1" s="508" t="s">
        <v>27</v>
      </c>
      <c r="C1" s="509"/>
    </row>
    <row r="2" spans="2:6">
      <c r="B2" s="510">
        <f ca="1">EOMONTH(DATE(YEAR(TODAY()), MONTH(TODAY())  - 2, 1),1)</f>
        <v>45260</v>
      </c>
      <c r="C2" s="511"/>
    </row>
    <row r="3" spans="2:6">
      <c r="B3" s="510">
        <f ca="1">EOMONTH(DATE(YEAR(TODAY()), MONTH(TODAY())  - 1, 1),1)</f>
        <v>45291</v>
      </c>
      <c r="C3" s="511"/>
    </row>
    <row r="4" spans="2:6">
      <c r="B4" s="510">
        <f ca="1">EOMONTH(DATE(YEAR(TODAY()), MONTH(TODAY())  + 0, 1),1)</f>
        <v>45322</v>
      </c>
      <c r="C4" s="511"/>
    </row>
    <row r="5" spans="2:6">
      <c r="B5" s="510"/>
      <c r="C5" s="511"/>
    </row>
    <row r="7" spans="2:6" ht="36.75" customHeight="1">
      <c r="B7" s="9"/>
      <c r="C7" s="10"/>
      <c r="D7" s="10"/>
      <c r="E7" s="10"/>
      <c r="F7" s="11"/>
    </row>
  </sheetData>
  <mergeCells count="5">
    <mergeCell ref="B1:C1"/>
    <mergeCell ref="B2:C2"/>
    <mergeCell ref="B3:C3"/>
    <mergeCell ref="B4:C4"/>
    <mergeCell ref="B5:C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入力例</vt:lpstr>
      <vt:lpstr>入力シート兼発行者控</vt:lpstr>
      <vt:lpstr>施工請求書（提出用）</vt:lpstr>
      <vt:lpstr>Sheet1</vt:lpstr>
      <vt:lpstr>'施工請求書（提出用）'!Print_Area</vt:lpstr>
      <vt:lpstr>入力シート兼発行者控!Print_Area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panekyo</dc:creator>
  <cp:lastModifiedBy>panekyo</cp:lastModifiedBy>
  <cp:lastPrinted>2023-08-29T05:22:09Z</cp:lastPrinted>
  <dcterms:created xsi:type="dcterms:W3CDTF">2023-01-23T22:43:07Z</dcterms:created>
  <dcterms:modified xsi:type="dcterms:W3CDTF">2023-12-01T06:14:03Z</dcterms:modified>
</cp:coreProperties>
</file>