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nekyo\Desktop\invoice\file\"/>
    </mc:Choice>
  </mc:AlternateContent>
  <workbookProtection workbookAlgorithmName="SHA-512" workbookHashValue="djZ0G0KBBGn0uIdQI+yik7S+/tqmQxPtkpjeiXK1PVA4uLDANKin59muqCpPcdcayFFUrgtu8vjMQoAySz4oRA==" workbookSaltValue="C3gyAqVKN0F3OYzLIrUWhQ==" workbookSpinCount="100000" lockStructure="1"/>
  <bookViews>
    <workbookView xWindow="-120" yWindow="-120" windowWidth="29040" windowHeight="15840" activeTab="1"/>
  </bookViews>
  <sheets>
    <sheet name="入力例" sheetId="4" r:id="rId1"/>
    <sheet name="入力シート兼発行者控" sheetId="1" r:id="rId2"/>
    <sheet name="施工請求書（提出用）" sheetId="3" r:id="rId3"/>
    <sheet name="Sheet1" sheetId="2" state="hidden" r:id="rId4"/>
  </sheets>
  <definedNames>
    <definedName name="_xlnm.Print_Area" localSheetId="2">'施工請求書（提出用）'!$A$1:$AF$66</definedName>
    <definedName name="_xlnm.Print_Area" localSheetId="1">入力シート兼発行者控!$A$1:$AF$58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 i="3" l="1"/>
  <c r="J25" i="4"/>
  <c r="AH24" i="4"/>
  <c r="AI24" i="4" s="1"/>
  <c r="J26" i="4" s="1"/>
  <c r="AK23" i="4"/>
  <c r="AJ23" i="4"/>
  <c r="AI23" i="4"/>
  <c r="P23" i="4"/>
  <c r="AK22" i="4"/>
  <c r="AJ22" i="4"/>
  <c r="AI22" i="4"/>
  <c r="P22" i="4"/>
  <c r="AK21" i="4"/>
  <c r="AJ21" i="4"/>
  <c r="AI21" i="4"/>
  <c r="P21" i="4"/>
  <c r="AK20" i="4"/>
  <c r="P20" i="4" s="1"/>
  <c r="AJ20" i="4"/>
  <c r="AI20" i="4"/>
  <c r="AK19" i="4"/>
  <c r="P19" i="4" s="1"/>
  <c r="AJ19" i="4"/>
  <c r="AI19" i="4"/>
  <c r="AI18" i="4" s="1"/>
  <c r="H15" i="4"/>
  <c r="Q8" i="4"/>
  <c r="AH2" i="4"/>
  <c r="AB2" i="4" s="1"/>
  <c r="M28" i="4" l="1"/>
  <c r="AJ24" i="4"/>
  <c r="N5" i="4"/>
  <c r="Q26" i="4"/>
  <c r="J27" i="4"/>
  <c r="M25" i="4"/>
  <c r="Q25" i="4" s="1"/>
  <c r="M26" i="4" l="1"/>
  <c r="M27" i="4" s="1"/>
  <c r="Q27" i="4" s="1"/>
  <c r="Q28" i="4" s="1"/>
  <c r="T5" i="4" s="1"/>
  <c r="Z5" i="4" s="1"/>
  <c r="AK23" i="1" l="1"/>
  <c r="P23" i="1" s="1"/>
  <c r="AK22" i="1"/>
  <c r="P22" i="1" s="1"/>
  <c r="AK21" i="1"/>
  <c r="P21" i="1" s="1"/>
  <c r="AK20" i="1"/>
  <c r="P20" i="1" s="1"/>
  <c r="AK19" i="1"/>
  <c r="P19" i="1" s="1"/>
  <c r="AI23" i="1"/>
  <c r="AI22" i="1"/>
  <c r="AI21" i="1"/>
  <c r="AI20" i="1"/>
  <c r="AI19" i="1"/>
  <c r="AI18" i="1" l="1"/>
  <c r="N21" i="3" l="1"/>
  <c r="Q45" i="3" l="1"/>
  <c r="Q44" i="3"/>
  <c r="Q10" i="3"/>
  <c r="B62" i="3"/>
  <c r="B61" i="3"/>
  <c r="B60" i="3"/>
  <c r="B59" i="3"/>
  <c r="B25" i="3"/>
  <c r="AJ22" i="1"/>
  <c r="AJ21" i="1"/>
  <c r="AJ20" i="1"/>
  <c r="AJ19" i="1"/>
  <c r="AJ23" i="1" l="1"/>
  <c r="AH24" i="1"/>
  <c r="AI24" i="1" s="1"/>
  <c r="AJ24" i="1" l="1"/>
  <c r="N19" i="3"/>
  <c r="N20" i="3"/>
  <c r="N22" i="3"/>
  <c r="N23" i="3"/>
  <c r="Q11" i="3"/>
  <c r="B57" i="3"/>
  <c r="B56" i="3"/>
  <c r="B55" i="3"/>
  <c r="B54" i="3"/>
  <c r="B5" i="3" l="1"/>
  <c r="U53" i="3"/>
  <c r="U52" i="3"/>
  <c r="U18" i="3"/>
  <c r="N57" i="3"/>
  <c r="K57" i="3"/>
  <c r="J57" i="3"/>
  <c r="H57" i="3"/>
  <c r="C57" i="3"/>
  <c r="N56" i="3"/>
  <c r="K56" i="3"/>
  <c r="J56" i="3"/>
  <c r="H56" i="3"/>
  <c r="C56" i="3"/>
  <c r="N55" i="3"/>
  <c r="K55" i="3"/>
  <c r="J55" i="3"/>
  <c r="H55" i="3"/>
  <c r="C55" i="3"/>
  <c r="N54" i="3"/>
  <c r="K54" i="3"/>
  <c r="J54" i="3"/>
  <c r="H54" i="3"/>
  <c r="C54" i="3"/>
  <c r="N53" i="3"/>
  <c r="K53" i="3"/>
  <c r="J53" i="3"/>
  <c r="H53" i="3"/>
  <c r="C53" i="3"/>
  <c r="B53" i="3"/>
  <c r="J62" i="3"/>
  <c r="W58" i="3"/>
  <c r="W57" i="3"/>
  <c r="AB55" i="3"/>
  <c r="U55" i="3"/>
  <c r="Q46" i="3"/>
  <c r="Z43" i="3"/>
  <c r="Q43" i="3"/>
  <c r="E49" i="3"/>
  <c r="B49" i="3"/>
  <c r="B46" i="3"/>
  <c r="B44" i="3"/>
  <c r="I42" i="3"/>
  <c r="G42" i="3"/>
  <c r="B42" i="3"/>
  <c r="C5" i="3"/>
  <c r="C39" i="3"/>
  <c r="B39" i="3"/>
  <c r="W24" i="3"/>
  <c r="W23" i="3"/>
  <c r="U21" i="3"/>
  <c r="AB21" i="3"/>
  <c r="U19" i="3"/>
  <c r="Q12" i="3"/>
  <c r="Z9" i="3"/>
  <c r="Q9" i="3"/>
  <c r="J28" i="3"/>
  <c r="K23" i="3"/>
  <c r="K22" i="3"/>
  <c r="K21" i="3"/>
  <c r="K20" i="3"/>
  <c r="K19" i="3"/>
  <c r="J23" i="3"/>
  <c r="J22" i="3"/>
  <c r="J21" i="3"/>
  <c r="J20" i="3"/>
  <c r="J19" i="3"/>
  <c r="H23" i="3"/>
  <c r="H22" i="3"/>
  <c r="H21" i="3"/>
  <c r="H20" i="3"/>
  <c r="H19" i="3"/>
  <c r="C23" i="3"/>
  <c r="C22" i="3"/>
  <c r="C21" i="3"/>
  <c r="C20" i="3"/>
  <c r="C19" i="3"/>
  <c r="B23" i="3"/>
  <c r="B22" i="3"/>
  <c r="B21" i="3"/>
  <c r="B20" i="3"/>
  <c r="B19" i="3"/>
  <c r="B28" i="3"/>
  <c r="B27" i="3"/>
  <c r="B26" i="3"/>
  <c r="E15" i="3"/>
  <c r="B15" i="3"/>
  <c r="B12" i="3"/>
  <c r="B10" i="3"/>
  <c r="G8" i="3"/>
  <c r="B8" i="3"/>
  <c r="Q8" i="1"/>
  <c r="Q8" i="3" s="1"/>
  <c r="Q42" i="3" l="1"/>
  <c r="H15" i="1" l="1"/>
  <c r="H15" i="3" l="1"/>
  <c r="H49" i="3"/>
  <c r="AH2" i="1"/>
  <c r="AB2" i="1" s="1"/>
  <c r="AB2" i="3" l="1"/>
  <c r="AB36" i="3"/>
  <c r="B4" i="2"/>
  <c r="B3" i="2"/>
  <c r="B2" i="2"/>
  <c r="P22" i="3" l="1"/>
  <c r="P56" i="3"/>
  <c r="P54" i="3"/>
  <c r="P20" i="3"/>
  <c r="P21" i="3"/>
  <c r="P55" i="3"/>
  <c r="P57" i="3"/>
  <c r="P23" i="3"/>
  <c r="P53" i="3"/>
  <c r="P19" i="3"/>
  <c r="J25" i="1"/>
  <c r="M25" i="1" l="1"/>
  <c r="Q25" i="1" s="1"/>
  <c r="J26" i="1"/>
  <c r="J25" i="3"/>
  <c r="J59" i="3"/>
  <c r="M28" i="1"/>
  <c r="J27" i="1" l="1"/>
  <c r="J61" i="3" s="1"/>
  <c r="M28" i="3"/>
  <c r="M62" i="3"/>
  <c r="N39" i="3" s="1"/>
  <c r="J26" i="3"/>
  <c r="J60" i="3"/>
  <c r="M25" i="3"/>
  <c r="M59" i="3"/>
  <c r="N5" i="1"/>
  <c r="N5" i="3" s="1"/>
  <c r="M26" i="1" l="1"/>
  <c r="M27" i="1" s="1"/>
  <c r="Q25" i="3"/>
  <c r="Q59" i="3"/>
  <c r="J27" i="3"/>
  <c r="Q27" i="1" l="1"/>
  <c r="M60" i="3"/>
  <c r="M26" i="3"/>
  <c r="Q26" i="1"/>
  <c r="Q28" i="1" l="1"/>
  <c r="Q62" i="3" s="1"/>
  <c r="T39" i="3" s="1"/>
  <c r="Z39" i="3" s="1"/>
  <c r="Q26" i="3"/>
  <c r="Q60" i="3"/>
  <c r="Q27" i="3"/>
  <c r="Q61" i="3"/>
  <c r="M27" i="3"/>
  <c r="M61" i="3"/>
  <c r="Q28" i="3" l="1"/>
  <c r="T5" i="1"/>
  <c r="T5" i="3" s="1"/>
  <c r="Z5" i="1" l="1"/>
  <c r="Z5" i="3" s="1"/>
</calcChain>
</file>

<file path=xl/comments1.xml><?xml version="1.0" encoding="utf-8"?>
<comments xmlns="http://schemas.openxmlformats.org/spreadsheetml/2006/main">
  <authors>
    <author>panekyo</author>
  </authors>
  <commentList>
    <comment ref="B14" authorId="0" shapeId="0">
      <text>
        <r>
          <rPr>
            <sz val="9"/>
            <color indexed="12"/>
            <rFont val="MS P ゴシック"/>
            <family val="3"/>
            <charset val="128"/>
          </rPr>
          <t>受注金額・回収金額は、税抜きで入力して下さい。</t>
        </r>
      </text>
    </comment>
    <comment ref="B18" authorId="0" shapeId="0">
      <text>
        <r>
          <rPr>
            <sz val="9"/>
            <color indexed="81"/>
            <rFont val="MS P ゴシック"/>
            <family val="3"/>
            <charset val="128"/>
          </rPr>
          <t>日付を入れられる場合は日付を入れて下さい。
1か月分を纏めて請求すする場合は、〇月分と入力して構いません。</t>
        </r>
      </text>
    </comment>
    <comment ref="H18" authorId="0" shapeId="0">
      <text>
        <r>
          <rPr>
            <sz val="8"/>
            <color indexed="81"/>
            <rFont val="MS P ゴシック"/>
            <family val="3"/>
            <charset val="128"/>
          </rPr>
          <t>小数点以下がある場合は、小数点第2位を四捨五入します。</t>
        </r>
      </text>
    </comment>
    <comment ref="Q28" authorId="0" shapeId="0">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comments2.xml><?xml version="1.0" encoding="utf-8"?>
<comments xmlns="http://schemas.openxmlformats.org/spreadsheetml/2006/main">
  <authors>
    <author>panekyo</author>
  </authors>
  <commentList>
    <comment ref="B14" authorId="0" shapeId="0">
      <text>
        <r>
          <rPr>
            <b/>
            <sz val="9"/>
            <color indexed="81"/>
            <rFont val="MS P ゴシック"/>
            <family val="3"/>
            <charset val="128"/>
          </rPr>
          <t>受注金額・回収金額を税抜きで入力して下さい。</t>
        </r>
      </text>
    </comment>
    <comment ref="B18" authorId="0" shapeId="0">
      <text>
        <r>
          <rPr>
            <sz val="9"/>
            <color indexed="81"/>
            <rFont val="MS P ゴシック"/>
            <family val="3"/>
            <charset val="128"/>
          </rPr>
          <t>日付を入れられる場合は日付を入れて下さい。
1か月分を纏めて請求すする場合は、〇月分と入力して構いません。</t>
        </r>
      </text>
    </comment>
    <comment ref="H18" authorId="0" shapeId="0">
      <text>
        <r>
          <rPr>
            <sz val="8"/>
            <color indexed="81"/>
            <rFont val="MS P ゴシック"/>
            <family val="3"/>
            <charset val="128"/>
          </rPr>
          <t>小数点以下がある場合は、小数点第2位を四捨五入します。</t>
        </r>
      </text>
    </comment>
    <comment ref="Q28" authorId="0" shapeId="0">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sharedStrings.xml><?xml version="1.0" encoding="utf-8"?>
<sst xmlns="http://schemas.openxmlformats.org/spreadsheetml/2006/main" count="202" uniqueCount="85">
  <si>
    <t>請求日</t>
  </si>
  <si>
    <t>工事コード</t>
  </si>
  <si>
    <t>発注No</t>
  </si>
  <si>
    <t>請求者名</t>
  </si>
  <si>
    <t>請求内容</t>
  </si>
  <si>
    <t>数量</t>
  </si>
  <si>
    <t>単位</t>
  </si>
  <si>
    <t>単価</t>
  </si>
  <si>
    <t>金額</t>
  </si>
  <si>
    <t>会社名</t>
  </si>
  <si>
    <t>代表者名</t>
  </si>
  <si>
    <t>税率</t>
    <rPh sb="0" eb="2">
      <t>ゼイリツ</t>
    </rPh>
    <phoneticPr fontId="2"/>
  </si>
  <si>
    <t>現場名（施工物件名）</t>
    <rPh sb="0" eb="2">
      <t>ゲンバ</t>
    </rPh>
    <rPh sb="2" eb="3">
      <t>メイ</t>
    </rPh>
    <rPh sb="4" eb="6">
      <t>セコウ</t>
    </rPh>
    <rPh sb="6" eb="8">
      <t>ブッケン</t>
    </rPh>
    <rPh sb="8" eb="9">
      <t>メイ</t>
    </rPh>
    <phoneticPr fontId="2"/>
  </si>
  <si>
    <t>請求者CD</t>
    <phoneticPr fontId="2"/>
  </si>
  <si>
    <t>当月出来高</t>
    <rPh sb="0" eb="2">
      <t>トウゲツ</t>
    </rPh>
    <rPh sb="2" eb="5">
      <t>デキダカ</t>
    </rPh>
    <phoneticPr fontId="2"/>
  </si>
  <si>
    <t>当月請求金額（税込）</t>
    <rPh sb="0" eb="2">
      <t>トウゲツ</t>
    </rPh>
    <rPh sb="2" eb="6">
      <t>セイキュウキンガク</t>
    </rPh>
    <rPh sb="7" eb="9">
      <t>ゼイコ</t>
    </rPh>
    <phoneticPr fontId="2"/>
  </si>
  <si>
    <t>伝票No</t>
    <rPh sb="0" eb="2">
      <t>デンピョウ</t>
    </rPh>
    <phoneticPr fontId="2"/>
  </si>
  <si>
    <t>合計</t>
    <rPh sb="0" eb="2">
      <t>ゴウケイ</t>
    </rPh>
    <phoneticPr fontId="2"/>
  </si>
  <si>
    <t>備考欄</t>
    <rPh sb="0" eb="2">
      <t>ビコウ</t>
    </rPh>
    <rPh sb="2" eb="3">
      <t>ラン</t>
    </rPh>
    <phoneticPr fontId="2"/>
  </si>
  <si>
    <t>取引金額</t>
    <rPh sb="0" eb="2">
      <t>トリヒキ</t>
    </rPh>
    <rPh sb="2" eb="4">
      <t>キンガク</t>
    </rPh>
    <phoneticPr fontId="2"/>
  </si>
  <si>
    <t>郵便番号</t>
    <rPh sb="0" eb="2">
      <t>ユウビン</t>
    </rPh>
    <rPh sb="2" eb="4">
      <t>バンゴウ</t>
    </rPh>
    <phoneticPr fontId="2"/>
  </si>
  <si>
    <t>電話番号</t>
    <rPh sb="0" eb="2">
      <t>デンワ</t>
    </rPh>
    <rPh sb="2" eb="4">
      <t>バンゴウ</t>
    </rPh>
    <phoneticPr fontId="2"/>
  </si>
  <si>
    <t>請求者情報</t>
    <rPh sb="0" eb="2">
      <t>セイキュウ</t>
    </rPh>
    <rPh sb="2" eb="3">
      <t>シャ</t>
    </rPh>
    <rPh sb="3" eb="5">
      <t>ジョウホウ</t>
    </rPh>
    <phoneticPr fontId="2"/>
  </si>
  <si>
    <t>請求明細　</t>
    <rPh sb="0" eb="2">
      <t>セイキュウ</t>
    </rPh>
    <rPh sb="2" eb="4">
      <t>メイサイ</t>
    </rPh>
    <phoneticPr fontId="2"/>
  </si>
  <si>
    <t>口座
名義</t>
    <rPh sb="0" eb="2">
      <t>コウザ</t>
    </rPh>
    <rPh sb="3" eb="5">
      <t>メイギ</t>
    </rPh>
    <phoneticPr fontId="2"/>
  </si>
  <si>
    <t>印</t>
    <rPh sb="0" eb="1">
      <t>イン</t>
    </rPh>
    <phoneticPr fontId="2"/>
  </si>
  <si>
    <t>締め月</t>
    <rPh sb="0" eb="1">
      <t>シ</t>
    </rPh>
    <rPh sb="2" eb="3">
      <t>ツキ</t>
    </rPh>
    <phoneticPr fontId="19"/>
  </si>
  <si>
    <t>※日付欄及び請求内容は入力必須
　１カ月分をまとめて請求する場合は日付欄に「○月分」と入力する</t>
    <rPh sb="4" eb="5">
      <t>オヨ</t>
    </rPh>
    <rPh sb="6" eb="8">
      <t>セイキュウ</t>
    </rPh>
    <rPh sb="8" eb="10">
      <t>ナイヨウ</t>
    </rPh>
    <rPh sb="11" eb="13">
      <t>ニュウリョク</t>
    </rPh>
    <rPh sb="13" eb="15">
      <t>ヒッス</t>
    </rPh>
    <rPh sb="19" eb="20">
      <t>ゲツ</t>
    </rPh>
    <rPh sb="20" eb="21">
      <t>ブン</t>
    </rPh>
    <rPh sb="33" eb="35">
      <t>ヒヅケ</t>
    </rPh>
    <rPh sb="35" eb="36">
      <t>ラン</t>
    </rPh>
    <phoneticPr fontId="2"/>
  </si>
  <si>
    <t>貴社取引銀行情報</t>
    <rPh sb="6" eb="8">
      <t>ジョウホウ</t>
    </rPh>
    <phoneticPr fontId="2"/>
  </si>
  <si>
    <t>ＧＣ名</t>
  </si>
  <si>
    <t>ＧＣ名</t>
    <rPh sb="2" eb="3">
      <t>メイ</t>
    </rPh>
    <phoneticPr fontId="2"/>
  </si>
  <si>
    <t>銀行</t>
    <rPh sb="0" eb="2">
      <t>ギンコウ</t>
    </rPh>
    <phoneticPr fontId="2"/>
  </si>
  <si>
    <t>支店</t>
    <rPh sb="0" eb="2">
      <t>シテン</t>
    </rPh>
    <phoneticPr fontId="2"/>
  </si>
  <si>
    <t>口座番号</t>
    <rPh sb="0" eb="2">
      <t>コウザ</t>
    </rPh>
    <rPh sb="2" eb="4">
      <t>バンゴウ</t>
    </rPh>
    <phoneticPr fontId="2"/>
  </si>
  <si>
    <t>口座種類</t>
    <rPh sb="0" eb="2">
      <t>コウザ</t>
    </rPh>
    <rPh sb="2" eb="4">
      <t>シュルイ</t>
    </rPh>
    <phoneticPr fontId="2"/>
  </si>
  <si>
    <t>支払指定口座情報</t>
    <rPh sb="0" eb="2">
      <t>シハライ</t>
    </rPh>
    <rPh sb="2" eb="4">
      <t>シテイ</t>
    </rPh>
    <rPh sb="4" eb="6">
      <t>コウザ</t>
    </rPh>
    <rPh sb="6" eb="8">
      <t>ジョウホウ</t>
    </rPh>
    <phoneticPr fontId="2"/>
  </si>
  <si>
    <t>住　所</t>
    <rPh sb="0" eb="1">
      <t>ジュウ</t>
    </rPh>
    <rPh sb="2" eb="3">
      <t>ショ</t>
    </rPh>
    <phoneticPr fontId="2"/>
  </si>
  <si>
    <t>現場名（施工物件名）</t>
  </si>
  <si>
    <t>郵便番号</t>
  </si>
  <si>
    <t>電話番号</t>
  </si>
  <si>
    <t>備考欄</t>
  </si>
  <si>
    <t>税率</t>
  </si>
  <si>
    <t>取引金額</t>
  </si>
  <si>
    <t>消費税</t>
  </si>
  <si>
    <t>施工請求書</t>
    <phoneticPr fontId="2"/>
  </si>
  <si>
    <t>消費税相当額</t>
    <rPh sb="0" eb="3">
      <t>ショウヒゼイ</t>
    </rPh>
    <rPh sb="3" eb="5">
      <t>ソウトウ</t>
    </rPh>
    <rPh sb="5" eb="6">
      <t>ガク</t>
    </rPh>
    <phoneticPr fontId="2"/>
  </si>
  <si>
    <t>消費税相当</t>
    <rPh sb="0" eb="3">
      <t>ショウヒゼイ</t>
    </rPh>
    <rPh sb="3" eb="5">
      <t>ソウトウ</t>
    </rPh>
    <phoneticPr fontId="2"/>
  </si>
  <si>
    <t>免税事業者・未登録事業者</t>
    <rPh sb="0" eb="2">
      <t>メンゼイ</t>
    </rPh>
    <rPh sb="2" eb="5">
      <t>ジギョウシャ</t>
    </rPh>
    <rPh sb="6" eb="9">
      <t>ミトウロク</t>
    </rPh>
    <rPh sb="9" eb="12">
      <t>ジギョウシャ</t>
    </rPh>
    <phoneticPr fontId="2"/>
  </si>
  <si>
    <t>施工請求書（控）</t>
    <rPh sb="6" eb="7">
      <t>ヒカ</t>
    </rPh>
    <phoneticPr fontId="2"/>
  </si>
  <si>
    <t>印不要</t>
    <rPh sb="1" eb="3">
      <t>フヨウ</t>
    </rPh>
    <phoneticPr fontId="2"/>
  </si>
  <si>
    <t>当月請求金額（込）</t>
    <rPh sb="0" eb="2">
      <t>トウゲツ</t>
    </rPh>
    <rPh sb="2" eb="6">
      <t>セイキュウキンガク</t>
    </rPh>
    <rPh sb="7" eb="8">
      <t>コミ</t>
    </rPh>
    <phoneticPr fontId="2"/>
  </si>
  <si>
    <t>小数処理</t>
  </si>
  <si>
    <t>住　　所</t>
    <rPh sb="0" eb="1">
      <t>ジュウ</t>
    </rPh>
    <rPh sb="3" eb="4">
      <t>ショ</t>
    </rPh>
    <phoneticPr fontId="2"/>
  </si>
  <si>
    <t>会 社 名</t>
    <phoneticPr fontId="2"/>
  </si>
  <si>
    <t>取引日</t>
    <rPh sb="0" eb="3">
      <t>トリヒキビ</t>
    </rPh>
    <phoneticPr fontId="2"/>
  </si>
  <si>
    <t>貴社自由使用欄</t>
    <rPh sb="0" eb="2">
      <t>キシャ</t>
    </rPh>
    <rPh sb="2" eb="4">
      <t>ジユウ</t>
    </rPh>
    <rPh sb="4" eb="6">
      <t>シヨウ</t>
    </rPh>
    <rPh sb="6" eb="7">
      <t>ラン</t>
    </rPh>
    <phoneticPr fontId="2"/>
  </si>
  <si>
    <t>施工工事管理表</t>
    <rPh sb="0" eb="2">
      <t>セコウ</t>
    </rPh>
    <rPh sb="2" eb="4">
      <t>コウジ</t>
    </rPh>
    <rPh sb="4" eb="7">
      <t>カンリヒョウ</t>
    </rPh>
    <phoneticPr fontId="2"/>
  </si>
  <si>
    <t>※請求明細の必須入力項目</t>
    <rPh sb="1" eb="3">
      <t>セイキュウ</t>
    </rPh>
    <rPh sb="3" eb="5">
      <t>メイサイ</t>
    </rPh>
    <rPh sb="6" eb="8">
      <t>ヒッス</t>
    </rPh>
    <rPh sb="8" eb="10">
      <t>ニュウリョク</t>
    </rPh>
    <rPh sb="10" eb="12">
      <t>コウモク</t>
    </rPh>
    <phoneticPr fontId="2"/>
  </si>
  <si>
    <t>②請求内容</t>
    <rPh sb="1" eb="3">
      <t>セイキュウ</t>
    </rPh>
    <rPh sb="3" eb="5">
      <t>ナイヨウ</t>
    </rPh>
    <phoneticPr fontId="2"/>
  </si>
  <si>
    <t>③数量</t>
    <rPh sb="1" eb="3">
      <t>スウリョウ</t>
    </rPh>
    <phoneticPr fontId="2"/>
  </si>
  <si>
    <t>④単価</t>
    <rPh sb="1" eb="3">
      <t>タンカ</t>
    </rPh>
    <phoneticPr fontId="2"/>
  </si>
  <si>
    <t>上記の項目が全て入力されないと金額は表示されません</t>
    <rPh sb="0" eb="2">
      <t>ジョウキ</t>
    </rPh>
    <rPh sb="3" eb="5">
      <t>コウモク</t>
    </rPh>
    <rPh sb="6" eb="7">
      <t>スベ</t>
    </rPh>
    <rPh sb="8" eb="10">
      <t>ニュウリョク</t>
    </rPh>
    <rPh sb="15" eb="17">
      <t>キンガク</t>
    </rPh>
    <rPh sb="18" eb="20">
      <t>ヒョウジ</t>
    </rPh>
    <phoneticPr fontId="2"/>
  </si>
  <si>
    <t>※消費税率を入力しないと消費税が対象外となりますので消費税は計算されません。</t>
    <rPh sb="1" eb="4">
      <t>ショウヒゼイ</t>
    </rPh>
    <rPh sb="4" eb="5">
      <t>リツ</t>
    </rPh>
    <rPh sb="6" eb="8">
      <t>ニュウリョク</t>
    </rPh>
    <rPh sb="12" eb="15">
      <t>ショウヒゼイ</t>
    </rPh>
    <rPh sb="16" eb="19">
      <t>タイショウガイ</t>
    </rPh>
    <rPh sb="26" eb="29">
      <t>ショウヒゼイ</t>
    </rPh>
    <rPh sb="30" eb="32">
      <t>ケイサン</t>
    </rPh>
    <phoneticPr fontId="2"/>
  </si>
  <si>
    <t>①取引日</t>
    <rPh sb="1" eb="4">
      <t>トリヒキビ</t>
    </rPh>
    <phoneticPr fontId="2"/>
  </si>
  <si>
    <t>受注金額(税抜)</t>
    <rPh sb="0" eb="2">
      <t>ジュチュウ</t>
    </rPh>
    <rPh sb="2" eb="4">
      <t>キンガク</t>
    </rPh>
    <rPh sb="5" eb="7">
      <t>ゼイヌキ</t>
    </rPh>
    <phoneticPr fontId="2"/>
  </si>
  <si>
    <t>前月迄の回収金額</t>
    <rPh sb="0" eb="2">
      <t>ゼンゲツ</t>
    </rPh>
    <rPh sb="2" eb="3">
      <t>マデ</t>
    </rPh>
    <rPh sb="4" eb="6">
      <t>カイシュウ</t>
    </rPh>
    <rPh sb="6" eb="8">
      <t>キンガク</t>
    </rPh>
    <phoneticPr fontId="2"/>
  </si>
  <si>
    <t>受注残高(税抜)</t>
    <rPh sb="0" eb="2">
      <t>ジュチュウ</t>
    </rPh>
    <rPh sb="2" eb="4">
      <t>ザンダカ</t>
    </rPh>
    <rPh sb="5" eb="7">
      <t>ゼイヌ</t>
    </rPh>
    <phoneticPr fontId="2"/>
  </si>
  <si>
    <t>発注金額(税抜)</t>
    <rPh sb="0" eb="2">
      <t>ハッチュウ</t>
    </rPh>
    <rPh sb="2" eb="4">
      <t>キンガク</t>
    </rPh>
    <phoneticPr fontId="2"/>
  </si>
  <si>
    <t>前月迄の支払金額</t>
    <rPh sb="0" eb="2">
      <t>ゼンゲツ</t>
    </rPh>
    <rPh sb="2" eb="3">
      <t>マデ</t>
    </rPh>
    <rPh sb="4" eb="6">
      <t>シハライ</t>
    </rPh>
    <rPh sb="6" eb="8">
      <t>キンガク</t>
    </rPh>
    <phoneticPr fontId="2"/>
  </si>
  <si>
    <t>発注納入残高(税抜)</t>
    <rPh sb="0" eb="4">
      <t>ハッチュウノウニュウ</t>
    </rPh>
    <rPh sb="4" eb="6">
      <t>ザンダカ</t>
    </rPh>
    <rPh sb="7" eb="9">
      <t>ゼイヌ</t>
    </rPh>
    <phoneticPr fontId="2"/>
  </si>
  <si>
    <t>09-1254</t>
    <phoneticPr fontId="2"/>
  </si>
  <si>
    <t>03-3945-2312</t>
    <phoneticPr fontId="2"/>
  </si>
  <si>
    <t>山本　三郎</t>
    <rPh sb="0" eb="2">
      <t>ヤマモト</t>
    </rPh>
    <rPh sb="3" eb="5">
      <t>サブロウ</t>
    </rPh>
    <phoneticPr fontId="2"/>
  </si>
  <si>
    <t>手直し</t>
    <rPh sb="0" eb="2">
      <t>テナオ</t>
    </rPh>
    <phoneticPr fontId="2"/>
  </si>
  <si>
    <t>人工</t>
    <rPh sb="0" eb="2">
      <t>ニンク</t>
    </rPh>
    <phoneticPr fontId="2"/>
  </si>
  <si>
    <t>高速代</t>
    <rPh sb="0" eb="2">
      <t>コウソク</t>
    </rPh>
    <rPh sb="2" eb="3">
      <t>ダイ</t>
    </rPh>
    <phoneticPr fontId="2"/>
  </si>
  <si>
    <t>式</t>
    <rPh sb="0" eb="1">
      <t>シキ</t>
    </rPh>
    <phoneticPr fontId="2"/>
  </si>
  <si>
    <t>三井住友</t>
    <rPh sb="0" eb="2">
      <t>ミツイ</t>
    </rPh>
    <rPh sb="2" eb="4">
      <t>スミトモ</t>
    </rPh>
    <phoneticPr fontId="2"/>
  </si>
  <si>
    <t>池袋</t>
    <rPh sb="0" eb="2">
      <t>イケブクロ</t>
    </rPh>
    <phoneticPr fontId="2"/>
  </si>
  <si>
    <t>ﾔﾏﾓﾄ ｻﾌﾞﾛｳ</t>
    <phoneticPr fontId="2"/>
  </si>
  <si>
    <t>〇〇マンション新築工事</t>
    <rPh sb="7" eb="9">
      <t>シンチク</t>
    </rPh>
    <rPh sb="9" eb="11">
      <t>コウジ</t>
    </rPh>
    <phoneticPr fontId="2"/>
  </si>
  <si>
    <t>□□・△△建設株式会社</t>
    <rPh sb="5" eb="7">
      <t>ケンセツ</t>
    </rPh>
    <rPh sb="7" eb="11">
      <t>カブシキカイシャ</t>
    </rPh>
    <phoneticPr fontId="2"/>
  </si>
  <si>
    <t>東京都新宿区新宿1丁目１０－９</t>
    <rPh sb="0" eb="3">
      <t>トウキョウト</t>
    </rPh>
    <rPh sb="3" eb="6">
      <t>シンジュクク</t>
    </rPh>
    <rPh sb="6" eb="8">
      <t>シンジュク</t>
    </rPh>
    <rPh sb="9" eb="11">
      <t>チョウメ</t>
    </rPh>
    <phoneticPr fontId="2"/>
  </si>
  <si>
    <t>　□□□ビル　4階　401号</t>
    <rPh sb="8" eb="9">
      <t>カイ</t>
    </rPh>
    <rPh sb="13" eb="14">
      <t>ゴウ</t>
    </rPh>
    <phoneticPr fontId="2"/>
  </si>
  <si>
    <t>法人の場合は社印　個人事業主の場合は代表印又は代表者個人の印を押印</t>
    <rPh sb="0" eb="2">
      <t>ホウジン</t>
    </rPh>
    <rPh sb="3" eb="5">
      <t>バアイ</t>
    </rPh>
    <rPh sb="6" eb="8">
      <t>シャイン</t>
    </rPh>
    <rPh sb="9" eb="11">
      <t>コジン</t>
    </rPh>
    <rPh sb="11" eb="14">
      <t>ジギョウヌシ</t>
    </rPh>
    <rPh sb="15" eb="17">
      <t>バアイ</t>
    </rPh>
    <rPh sb="18" eb="20">
      <t>ダイヒョウ</t>
    </rPh>
    <rPh sb="20" eb="21">
      <t>イン</t>
    </rPh>
    <rPh sb="21" eb="22">
      <t>マタ</t>
    </rPh>
    <rPh sb="23" eb="26">
      <t>ダイヒョウシャ</t>
    </rPh>
    <rPh sb="26" eb="28">
      <t>コジン</t>
    </rPh>
    <rPh sb="29" eb="30">
      <t>イン</t>
    </rPh>
    <rPh sb="31" eb="33">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</si>
</sst>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General\%"/>
    <numFmt numFmtId="177" formatCode="#,##0;[Red]\▲#,##0"/>
    <numFmt numFmtId="178" formatCode="General\%&quot;対&quot;&quot;象&quot;"/>
    <numFmt numFmtId="179" formatCode="\T\ 0\-000\-000\-000\-000"/>
    <numFmt numFmtId="180" formatCode="&quot;〒&quot;\ 0000\-000"/>
    <numFmt numFmtId="181" formatCode="00\-0000"/>
    <numFmt numFmtId="182" formatCode="#,##0.000;[Red]\-#,##0.000"/>
    <numFmt numFmtId="183" formatCode="0.0"/>
    <numFmt numFmtId="184" formatCode="yy/mm/dd"/>
    <numFmt numFmtId="185" formatCode="[$-411]ggge&quot;年&quot;mm&quot;月&quot;dd&quot;日&quot;"/>
    <numFmt numFmtId="186" formatCode="0000\-000"/>
    <numFmt numFmtId="187" formatCode="&quot;〒&quot;\ 000\-0000"/>
    <numFmt numFmtId="188" formatCode="0000000"/>
    <numFmt numFmtId="189" formatCode="0000"/>
  </numFmts>
  <fonts count="41">
    <font>
      <sz val="11"/>
      <color theme="1"/>
      <name val="ＭＳ ゴシック"/>
      <family val="2"/>
      <charset val="128"/>
    </font>
    <font>
      <sz val="11"/>
      <color theme="1"/>
      <name val="ＭＳ ゴシック"/>
      <family val="2"/>
      <charset val="128"/>
    </font>
    <font>
      <sz val="6"/>
      <name val="ＭＳ ゴシック"/>
      <family val="2"/>
      <charset val="128"/>
    </font>
    <font>
      <b/>
      <sz val="11"/>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1"/>
      <color theme="1"/>
      <name val="ＭＳ Ｐゴシック"/>
      <family val="3"/>
      <charset val="128"/>
    </font>
    <font>
      <sz val="10"/>
      <color rgb="FF000000"/>
      <name val="ＭＳ Ｐゴシック"/>
      <family val="3"/>
      <charset val="128"/>
    </font>
    <font>
      <b/>
      <sz val="10"/>
      <color theme="1"/>
      <name val="ＭＳ Ｐゴシック"/>
      <family val="3"/>
      <charset val="128"/>
    </font>
    <font>
      <b/>
      <sz val="14"/>
      <color rgb="FF000000"/>
      <name val="ＭＳ Ｐゴシック"/>
      <family val="3"/>
      <charset val="128"/>
    </font>
    <font>
      <b/>
      <sz val="14"/>
      <color theme="1"/>
      <name val="ＭＳ Ｐゴシック"/>
      <family val="3"/>
      <charset val="128"/>
    </font>
    <font>
      <b/>
      <sz val="12"/>
      <color rgb="FF000000"/>
      <name val="ＭＳ Ｐゴシック"/>
      <family val="3"/>
      <charset val="128"/>
    </font>
    <font>
      <sz val="9"/>
      <color rgb="FF000000"/>
      <name val="MS UI Gothic"/>
      <family val="3"/>
      <charset val="128"/>
    </font>
    <font>
      <sz val="9"/>
      <color theme="1"/>
      <name val="ＭＳ Ｐゴシック"/>
      <family val="3"/>
      <charset val="128"/>
    </font>
    <font>
      <sz val="10"/>
      <color theme="1"/>
      <name val="ＭＳ ゴシック"/>
      <family val="3"/>
      <charset val="128"/>
    </font>
    <font>
      <sz val="10"/>
      <color theme="1"/>
      <name val="ＭＳ Ｐゴシック"/>
      <family val="3"/>
      <charset val="128"/>
    </font>
    <font>
      <sz val="8"/>
      <color theme="1"/>
      <name val="ＭＳ Ｐゴシック"/>
      <family val="3"/>
      <charset val="128"/>
    </font>
    <font>
      <sz val="8"/>
      <color rgb="FFFF0000"/>
      <name val="ＭＳ ゴシック"/>
      <family val="3"/>
      <charset val="128"/>
    </font>
    <font>
      <sz val="9"/>
      <color rgb="FF000000"/>
      <name val="ＭＳ ゴシック"/>
      <family val="3"/>
      <charset val="128"/>
    </font>
    <font>
      <sz val="6"/>
      <name val="ＭＳ 明朝"/>
      <family val="2"/>
      <charset val="128"/>
    </font>
    <font>
      <sz val="12"/>
      <color rgb="FF000000"/>
      <name val="ＭＳ Ｐゴシック"/>
      <family val="3"/>
      <charset val="128"/>
    </font>
    <font>
      <sz val="12"/>
      <color theme="1"/>
      <name val="ＭＳ Ｐゴシック"/>
      <family val="3"/>
      <charset val="128"/>
    </font>
    <font>
      <u/>
      <sz val="11"/>
      <color theme="1"/>
      <name val="ＭＳ Ｐゴシック"/>
      <family val="3"/>
      <charset val="128"/>
    </font>
    <font>
      <sz val="11"/>
      <color theme="1"/>
      <name val="ＭＳ ゴシック"/>
      <family val="3"/>
      <charset val="128"/>
    </font>
    <font>
      <sz val="10"/>
      <color theme="2" tint="-0.249977111117893"/>
      <name val="ＭＳ Ｐゴシック"/>
      <family val="3"/>
      <charset val="128"/>
    </font>
    <font>
      <b/>
      <sz val="9"/>
      <color indexed="81"/>
      <name val="MS P ゴシック"/>
      <family val="3"/>
      <charset val="128"/>
    </font>
    <font>
      <b/>
      <sz val="9"/>
      <color indexed="10"/>
      <name val="MS P ゴシック"/>
      <family val="3"/>
      <charset val="128"/>
    </font>
    <font>
      <b/>
      <sz val="9"/>
      <color indexed="39"/>
      <name val="MS P ゴシック"/>
      <family val="3"/>
      <charset val="128"/>
    </font>
    <font>
      <sz val="8"/>
      <color rgb="FFFF0000"/>
      <name val="ＭＳ Ｐゴシック"/>
      <family val="3"/>
      <charset val="128"/>
    </font>
    <font>
      <sz val="10.5"/>
      <color rgb="FF000000"/>
      <name val="ＭＳ Ｐゴシック"/>
      <family val="3"/>
      <charset val="128"/>
    </font>
    <font>
      <sz val="10.5"/>
      <color theme="1"/>
      <name val="ＭＳ Ｐゴシック"/>
      <family val="3"/>
      <charset val="128"/>
    </font>
    <font>
      <sz val="10"/>
      <color theme="0" tint="-0.34998626667073579"/>
      <name val="ＭＳ Ｐゴシック"/>
      <family val="3"/>
      <charset val="128"/>
    </font>
    <font>
      <sz val="9"/>
      <color theme="1"/>
      <name val="ＭＳ ゴシック"/>
      <family val="3"/>
      <charset val="128"/>
    </font>
    <font>
      <sz val="10"/>
      <color rgb="FF000000"/>
      <name val="ＭＳ ゴシック"/>
      <family val="3"/>
      <charset val="128"/>
    </font>
    <font>
      <sz val="11"/>
      <color rgb="FFFF0000"/>
      <name val="ＭＳ Ｐゴシック"/>
      <family val="3"/>
      <charset val="128"/>
    </font>
    <font>
      <sz val="10"/>
      <color theme="0" tint="-0.14999847407452621"/>
      <name val="ＭＳ Ｐゴシック"/>
      <family val="3"/>
      <charset val="128"/>
    </font>
    <font>
      <sz val="11"/>
      <color rgb="FF0000FF"/>
      <name val="ＭＳ Ｐゴシック"/>
      <family val="3"/>
      <charset val="128"/>
    </font>
    <font>
      <sz val="9"/>
      <color theme="1"/>
      <name val="ＭＳ ゴシック"/>
      <family val="2"/>
      <charset val="128"/>
    </font>
    <font>
      <sz val="9"/>
      <color indexed="81"/>
      <name val="MS P ゴシック"/>
      <family val="3"/>
      <charset val="128"/>
    </font>
    <font>
      <sz val="9"/>
      <color indexed="12"/>
      <name val="MS P ゴシック"/>
      <family val="3"/>
      <charset val="128"/>
    </font>
    <font>
      <sz val="8"/>
      <color indexed="81"/>
      <name val="MS P ゴシック"/>
      <family val="3"/>
      <charset val="128"/>
    </font>
  </fonts>
  <fills count="12">
    <fill>
      <patternFill patternType="none"/>
    </fill>
    <fill>
      <patternFill patternType="gray125"/>
    </fill>
    <fill>
      <patternFill patternType="solid">
        <fgColor rgb="FFCCFFFF"/>
        <bgColor rgb="FF000000"/>
      </patternFill>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B0F0"/>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top/>
      <bottom style="dashDotDot">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6">
    <xf numFmtId="0" fontId="0" fillId="0" borderId="0" xfId="0">
      <alignment vertical="center"/>
    </xf>
    <xf numFmtId="0" fontId="4" fillId="4" borderId="0" xfId="0" applyFont="1" applyFill="1">
      <alignment vertical="center"/>
    </xf>
    <xf numFmtId="0" fontId="6" fillId="4" borderId="0" xfId="0" applyFont="1" applyFill="1">
      <alignment vertical="center"/>
    </xf>
    <xf numFmtId="0" fontId="5" fillId="4" borderId="3" xfId="0" applyFont="1" applyFill="1" applyBorder="1" applyAlignment="1">
      <alignment horizontal="center" vertical="center"/>
    </xf>
    <xf numFmtId="0" fontId="3" fillId="4" borderId="0" xfId="0" applyFont="1" applyFill="1" applyAlignment="1">
      <alignment horizontal="center" vertical="center"/>
    </xf>
    <xf numFmtId="0" fontId="5" fillId="4" borderId="0" xfId="0" applyFont="1" applyFill="1">
      <alignment vertical="center"/>
    </xf>
    <xf numFmtId="0" fontId="5" fillId="4" borderId="0" xfId="0" applyFont="1" applyFill="1" applyAlignment="1">
      <alignment horizontal="center" vertical="center"/>
    </xf>
    <xf numFmtId="0" fontId="5" fillId="7" borderId="21" xfId="0" applyFont="1" applyFill="1" applyBorder="1" applyAlignment="1">
      <alignment horizontal="center" vertical="center"/>
    </xf>
    <xf numFmtId="0" fontId="13" fillId="4" borderId="0" xfId="0" applyFont="1" applyFill="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16" fillId="4" borderId="0" xfId="0" applyFont="1" applyFill="1" applyAlignment="1">
      <alignment vertical="center" wrapText="1"/>
    </xf>
    <xf numFmtId="0" fontId="7" fillId="4" borderId="0" xfId="0" applyFont="1" applyFill="1" applyAlignment="1">
      <alignment horizontal="center" vertical="center" wrapText="1"/>
    </xf>
    <xf numFmtId="0" fontId="15" fillId="4" borderId="0" xfId="0" applyFont="1" applyFill="1">
      <alignment vertical="center"/>
    </xf>
    <xf numFmtId="0" fontId="13" fillId="4" borderId="0" xfId="0" applyFont="1" applyFill="1" applyAlignment="1">
      <alignment horizontal="left" vertical="center"/>
    </xf>
    <xf numFmtId="0" fontId="7" fillId="4" borderId="0" xfId="0" applyFont="1" applyFill="1" applyAlignment="1">
      <alignment horizontal="left" vertical="center"/>
    </xf>
    <xf numFmtId="0" fontId="4" fillId="2" borderId="13" xfId="0" applyFont="1" applyFill="1" applyBorder="1" applyAlignment="1" applyProtection="1">
      <alignment horizontal="center" vertical="center"/>
      <protection locked="0"/>
    </xf>
    <xf numFmtId="0" fontId="6" fillId="4" borderId="0" xfId="0" applyFont="1" applyFill="1" applyProtection="1">
      <alignment vertical="center"/>
      <protection locked="0"/>
    </xf>
    <xf numFmtId="0" fontId="5" fillId="3" borderId="3" xfId="0" applyFont="1" applyFill="1" applyBorder="1" applyAlignment="1">
      <alignment horizontal="center" vertical="center"/>
    </xf>
    <xf numFmtId="0" fontId="6" fillId="4" borderId="55" xfId="0" applyFont="1" applyFill="1" applyBorder="1">
      <alignment vertical="center"/>
    </xf>
    <xf numFmtId="0" fontId="5" fillId="3" borderId="21" xfId="0" applyFont="1" applyFill="1" applyBorder="1" applyAlignment="1">
      <alignment horizontal="center" vertical="center"/>
    </xf>
    <xf numFmtId="182" fontId="6" fillId="4" borderId="0" xfId="1" applyNumberFormat="1" applyFont="1" applyFill="1">
      <alignment vertical="center"/>
    </xf>
    <xf numFmtId="0" fontId="7" fillId="2" borderId="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56" fontId="5" fillId="0" borderId="6" xfId="0" applyNumberFormat="1" applyFont="1" applyBorder="1" applyAlignment="1">
      <alignment horizontal="center" vertical="center"/>
    </xf>
    <xf numFmtId="56" fontId="5" fillId="0" borderId="27" xfId="0" applyNumberFormat="1" applyFont="1" applyBorder="1" applyAlignment="1">
      <alignment horizontal="center" vertical="center"/>
    </xf>
    <xf numFmtId="56" fontId="5" fillId="0" borderId="30" xfId="0" applyNumberFormat="1" applyFont="1" applyBorder="1" applyAlignment="1">
      <alignment horizontal="center" vertical="center"/>
    </xf>
    <xf numFmtId="0" fontId="5" fillId="0" borderId="6"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6" fillId="4" borderId="0" xfId="0" applyFont="1" applyFill="1" applyAlignment="1">
      <alignment horizontal="right" vertical="center"/>
    </xf>
    <xf numFmtId="0" fontId="5" fillId="4" borderId="0" xfId="0" applyFont="1" applyFill="1" applyAlignment="1">
      <alignment horizontal="right" vertical="center"/>
    </xf>
    <xf numFmtId="0" fontId="4" fillId="4" borderId="0" xfId="0" applyFont="1" applyFill="1" applyAlignment="1">
      <alignment horizontal="right" vertical="center"/>
    </xf>
    <xf numFmtId="0" fontId="34" fillId="4" borderId="0" xfId="0" applyFont="1" applyFill="1">
      <alignment vertical="center"/>
    </xf>
    <xf numFmtId="2" fontId="7" fillId="2" borderId="6" xfId="0" applyNumberFormat="1" applyFont="1" applyFill="1" applyBorder="1" applyAlignment="1">
      <alignment horizontal="right" vertical="center" shrinkToFit="1"/>
    </xf>
    <xf numFmtId="2" fontId="7" fillId="2" borderId="27" xfId="0" applyNumberFormat="1" applyFont="1" applyFill="1" applyBorder="1" applyAlignment="1">
      <alignment horizontal="right" vertical="center" shrinkToFit="1"/>
    </xf>
    <xf numFmtId="2" fontId="7" fillId="2" borderId="60" xfId="0" applyNumberFormat="1" applyFont="1" applyFill="1" applyBorder="1" applyAlignment="1">
      <alignment horizontal="right" vertical="center" shrinkToFit="1"/>
    </xf>
    <xf numFmtId="184" fontId="7" fillId="2" borderId="6" xfId="0" applyNumberFormat="1" applyFont="1" applyFill="1" applyBorder="1" applyAlignment="1" applyProtection="1">
      <alignment horizontal="center" vertical="center"/>
      <protection locked="0"/>
    </xf>
    <xf numFmtId="184" fontId="7" fillId="2" borderId="27" xfId="0" applyNumberFormat="1" applyFont="1" applyFill="1" applyBorder="1" applyAlignment="1" applyProtection="1">
      <alignment horizontal="center" vertical="center"/>
      <protection locked="0"/>
    </xf>
    <xf numFmtId="184" fontId="7" fillId="2" borderId="30" xfId="0" applyNumberFormat="1" applyFont="1" applyFill="1" applyBorder="1" applyAlignment="1" applyProtection="1">
      <alignment horizontal="center" vertical="center"/>
      <protection locked="0"/>
    </xf>
    <xf numFmtId="184" fontId="7" fillId="0" borderId="6" xfId="0" applyNumberFormat="1" applyFont="1" applyBorder="1" applyAlignment="1">
      <alignment horizontal="center" vertical="center"/>
    </xf>
    <xf numFmtId="184" fontId="7" fillId="0" borderId="27" xfId="0" applyNumberFormat="1" applyFont="1" applyBorder="1" applyAlignment="1">
      <alignment horizontal="center" vertical="center"/>
    </xf>
    <xf numFmtId="184" fontId="7" fillId="0" borderId="30" xfId="0" applyNumberFormat="1" applyFont="1" applyBorder="1" applyAlignment="1">
      <alignment horizontal="center" vertical="center"/>
    </xf>
    <xf numFmtId="0" fontId="36" fillId="4" borderId="0" xfId="0" applyFont="1" applyFill="1">
      <alignment vertical="center"/>
    </xf>
    <xf numFmtId="189" fontId="4" fillId="2" borderId="13" xfId="0" applyNumberFormat="1" applyFont="1" applyFill="1" applyBorder="1" applyAlignment="1" applyProtection="1">
      <alignment horizontal="center" vertical="center"/>
      <protection locked="0"/>
    </xf>
    <xf numFmtId="189" fontId="4" fillId="0" borderId="13" xfId="0" applyNumberFormat="1" applyFont="1" applyBorder="1" applyAlignment="1">
      <alignment horizontal="center" vertical="center"/>
    </xf>
    <xf numFmtId="0" fontId="4" fillId="4" borderId="0" xfId="0" applyFont="1" applyFill="1">
      <alignment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177" fontId="9" fillId="4" borderId="13" xfId="0" applyNumberFormat="1" applyFont="1" applyFill="1" applyBorder="1" applyAlignment="1">
      <alignment horizontal="right" vertical="center"/>
    </xf>
    <xf numFmtId="177" fontId="9" fillId="4" borderId="14" xfId="0" applyNumberFormat="1" applyFont="1" applyFill="1" applyBorder="1" applyAlignment="1">
      <alignment horizontal="right" vertical="center"/>
    </xf>
    <xf numFmtId="177" fontId="9" fillId="4" borderId="17" xfId="0" applyNumberFormat="1" applyFont="1" applyFill="1" applyBorder="1" applyAlignment="1">
      <alignment horizontal="right" vertical="center"/>
    </xf>
    <xf numFmtId="177" fontId="10" fillId="4" borderId="13" xfId="0" applyNumberFormat="1" applyFont="1" applyFill="1" applyBorder="1" applyAlignment="1">
      <alignment horizontal="right" vertical="center"/>
    </xf>
    <xf numFmtId="177" fontId="10" fillId="4" borderId="14" xfId="0" applyNumberFormat="1" applyFont="1" applyFill="1" applyBorder="1" applyAlignment="1">
      <alignment horizontal="right" vertical="center"/>
    </xf>
    <xf numFmtId="177" fontId="10" fillId="4" borderId="17" xfId="0" applyNumberFormat="1" applyFont="1" applyFill="1" applyBorder="1" applyAlignment="1">
      <alignment horizontal="right" vertical="center"/>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29" xfId="0" applyFont="1" applyFill="1" applyBorder="1" applyAlignment="1">
      <alignment horizontal="center" vertical="center"/>
    </xf>
    <xf numFmtId="0" fontId="5" fillId="4" borderId="0" xfId="0" applyFont="1" applyFill="1" applyAlignment="1">
      <alignment horizontal="center" vertical="center" wrapText="1"/>
    </xf>
    <xf numFmtId="179" fontId="4" fillId="0" borderId="0" xfId="0" applyNumberFormat="1" applyFont="1" applyAlignment="1">
      <alignment horizontal="center" vertical="center" shrinkToFit="1"/>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8" xfId="0" applyFont="1" applyFill="1" applyBorder="1" applyAlignment="1">
      <alignment horizontal="left" vertical="center"/>
    </xf>
    <xf numFmtId="0" fontId="5" fillId="4" borderId="5" xfId="0" applyFont="1" applyFill="1" applyBorder="1" applyAlignment="1">
      <alignment horizontal="center" vertical="center"/>
    </xf>
    <xf numFmtId="31" fontId="3" fillId="2" borderId="47" xfId="0" applyNumberFormat="1" applyFont="1" applyFill="1" applyBorder="1" applyAlignment="1" applyProtection="1">
      <alignment horizontal="center" vertical="center"/>
      <protection locked="0"/>
    </xf>
    <xf numFmtId="31" fontId="3" fillId="2" borderId="48" xfId="0" applyNumberFormat="1" applyFont="1" applyFill="1" applyBorder="1" applyAlignment="1" applyProtection="1">
      <alignment horizontal="center" vertical="center"/>
      <protection locked="0"/>
    </xf>
    <xf numFmtId="31" fontId="3" fillId="2" borderId="49" xfId="0" applyNumberFormat="1" applyFont="1" applyFill="1" applyBorder="1" applyAlignment="1" applyProtection="1">
      <alignment horizontal="center" vertical="center"/>
      <protection locked="0"/>
    </xf>
    <xf numFmtId="186" fontId="4" fillId="2" borderId="50" xfId="0" applyNumberFormat="1" applyFont="1" applyFill="1" applyBorder="1" applyAlignment="1" applyProtection="1">
      <alignment horizontal="center" vertical="center"/>
      <protection locked="0"/>
    </xf>
    <xf numFmtId="181" fontId="6" fillId="3" borderId="50"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8"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8"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8" xfId="0" applyFont="1" applyFill="1" applyBorder="1" applyAlignment="1">
      <alignment horizontal="center" vertical="center"/>
    </xf>
    <xf numFmtId="0" fontId="5" fillId="4" borderId="0" xfId="0" applyFont="1" applyFill="1">
      <alignment vertical="center"/>
    </xf>
    <xf numFmtId="0" fontId="4" fillId="3" borderId="10"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18" fillId="4" borderId="22" xfId="0" applyFont="1" applyFill="1" applyBorder="1" applyAlignment="1">
      <alignment horizontal="center" vertical="center"/>
    </xf>
    <xf numFmtId="0" fontId="18" fillId="4" borderId="23" xfId="0" applyFont="1" applyFill="1" applyBorder="1" applyAlignment="1">
      <alignment horizontal="center" vertical="center"/>
    </xf>
    <xf numFmtId="0" fontId="18" fillId="4" borderId="24" xfId="0" applyFont="1" applyFill="1" applyBorder="1" applyAlignment="1">
      <alignment horizontal="center" vertical="center"/>
    </xf>
    <xf numFmtId="0" fontId="7" fillId="4" borderId="22" xfId="0" applyFont="1" applyFill="1" applyBorder="1" applyAlignment="1">
      <alignment horizontal="left" vertical="center" shrinkToFit="1"/>
    </xf>
    <xf numFmtId="0" fontId="7" fillId="4" borderId="23" xfId="0" applyFont="1" applyFill="1" applyBorder="1" applyAlignment="1">
      <alignment horizontal="left" vertical="center" shrinkToFit="1"/>
    </xf>
    <xf numFmtId="0" fontId="7" fillId="4" borderId="16" xfId="0" applyFont="1" applyFill="1" applyBorder="1" applyAlignment="1">
      <alignment horizontal="left" vertical="center" shrinkToFit="1"/>
    </xf>
    <xf numFmtId="0" fontId="7" fillId="4" borderId="20" xfId="0" applyFont="1" applyFill="1" applyBorder="1" applyAlignment="1">
      <alignment horizontal="left" vertical="center" shrinkToFit="1"/>
    </xf>
    <xf numFmtId="0" fontId="18" fillId="4" borderId="15"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20" xfId="0" applyFont="1" applyFill="1" applyBorder="1" applyAlignment="1">
      <alignment horizontal="center" vertical="center"/>
    </xf>
    <xf numFmtId="187" fontId="4" fillId="2" borderId="22" xfId="0" applyNumberFormat="1" applyFont="1" applyFill="1" applyBorder="1" applyAlignment="1" applyProtection="1">
      <alignment horizontal="left" vertical="center"/>
      <protection locked="0"/>
    </xf>
    <xf numFmtId="187" fontId="4" fillId="2" borderId="23" xfId="0" applyNumberFormat="1" applyFont="1" applyFill="1" applyBorder="1" applyAlignment="1" applyProtection="1">
      <alignment horizontal="left" vertical="center"/>
      <protection locked="0"/>
    </xf>
    <xf numFmtId="187" fontId="4" fillId="2" borderId="24" xfId="0" applyNumberFormat="1" applyFont="1" applyFill="1" applyBorder="1" applyAlignment="1" applyProtection="1">
      <alignment horizontal="left" vertical="center"/>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20" xfId="0" applyFont="1" applyFill="1" applyBorder="1" applyAlignment="1">
      <alignment horizontal="center" vertical="center"/>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33" fillId="4" borderId="15" xfId="0" applyFont="1" applyFill="1" applyBorder="1" applyAlignment="1">
      <alignment horizontal="center" vertical="center"/>
    </xf>
    <xf numFmtId="0" fontId="33" fillId="4" borderId="16" xfId="0" applyFont="1" applyFill="1" applyBorder="1" applyAlignment="1">
      <alignment horizontal="center" vertical="center"/>
    </xf>
    <xf numFmtId="0" fontId="33" fillId="4" borderId="20"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20" fillId="3" borderId="16" xfId="0" applyFont="1" applyFill="1" applyBorder="1" applyAlignment="1" applyProtection="1">
      <alignment horizontal="center" vertical="center" wrapText="1"/>
      <protection locked="0"/>
    </xf>
    <xf numFmtId="0" fontId="20" fillId="3" borderId="11" xfId="0" applyFont="1" applyFill="1" applyBorder="1" applyAlignment="1" applyProtection="1">
      <alignment horizontal="center" vertical="center" wrapText="1"/>
      <protection locked="0"/>
    </xf>
    <xf numFmtId="0" fontId="35" fillId="0" borderId="16" xfId="0" applyFont="1" applyBorder="1" applyAlignment="1">
      <alignment horizontal="center" vertical="center"/>
    </xf>
    <xf numFmtId="0" fontId="35" fillId="0" borderId="20"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5" xfId="0" applyFont="1" applyFill="1" applyBorder="1" applyAlignment="1">
      <alignment horizontal="center"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2" fillId="0" borderId="20" xfId="0" applyFont="1" applyBorder="1" applyAlignment="1">
      <alignment horizontal="center" vertical="center"/>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2" fillId="0" borderId="7" xfId="0" applyFont="1" applyBorder="1" applyAlignment="1">
      <alignment horizontal="center" vertical="center"/>
    </xf>
    <xf numFmtId="0" fontId="6" fillId="3" borderId="16" xfId="0" applyFont="1" applyFill="1" applyBorder="1" applyProtection="1">
      <alignment vertical="center"/>
      <protection locked="0"/>
    </xf>
    <xf numFmtId="0" fontId="23" fillId="3" borderId="16" xfId="0" applyFont="1" applyFill="1" applyBorder="1" applyProtection="1">
      <alignment vertical="center"/>
      <protection locked="0"/>
    </xf>
    <xf numFmtId="0" fontId="23" fillId="3" borderId="20" xfId="0" applyFont="1" applyFill="1" applyBorder="1" applyProtection="1">
      <alignment vertical="center"/>
      <protection locked="0"/>
    </xf>
    <xf numFmtId="38" fontId="6" fillId="3" borderId="10" xfId="1" applyFont="1" applyFill="1" applyBorder="1" applyProtection="1">
      <alignment vertical="center"/>
      <protection locked="0"/>
    </xf>
    <xf numFmtId="38" fontId="6" fillId="3" borderId="11" xfId="1" applyFont="1" applyFill="1" applyBorder="1" applyProtection="1">
      <alignment vertical="center"/>
      <protection locked="0"/>
    </xf>
    <xf numFmtId="38" fontId="6" fillId="3" borderId="12" xfId="1" applyFont="1" applyFill="1" applyBorder="1" applyProtection="1">
      <alignment vertical="center"/>
      <protection locked="0"/>
    </xf>
    <xf numFmtId="38" fontId="6" fillId="0" borderId="9" xfId="1" applyFont="1" applyFill="1" applyBorder="1">
      <alignment vertical="center"/>
    </xf>
    <xf numFmtId="0" fontId="6" fillId="4" borderId="0" xfId="0" applyFont="1" applyFill="1" applyAlignment="1"/>
    <xf numFmtId="0" fontId="6" fillId="4" borderId="11" xfId="0" applyFont="1" applyFill="1" applyBorder="1" applyAlignment="1"/>
    <xf numFmtId="0" fontId="28" fillId="4" borderId="0" xfId="0" applyFont="1" applyFill="1" applyAlignment="1">
      <alignment horizontal="left" wrapText="1"/>
    </xf>
    <xf numFmtId="0" fontId="17" fillId="4" borderId="0" xfId="0" applyFont="1" applyFill="1" applyAlignment="1">
      <alignment horizontal="left" wrapText="1"/>
    </xf>
    <xf numFmtId="0" fontId="17" fillId="4" borderId="0" xfId="0" applyFont="1" applyFill="1" applyAlignment="1">
      <alignment horizontal="left"/>
    </xf>
    <xf numFmtId="0" fontId="5" fillId="7" borderId="22"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24" xfId="0" applyFont="1" applyFill="1" applyBorder="1" applyAlignment="1">
      <alignment horizontal="center" vertical="center"/>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6" fillId="7" borderId="53" xfId="0" applyFont="1" applyFill="1" applyBorder="1">
      <alignment vertical="center"/>
    </xf>
    <xf numFmtId="0" fontId="6" fillId="7" borderId="51" xfId="0" applyFont="1" applyFill="1" applyBorder="1">
      <alignment vertical="center"/>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183" fontId="7" fillId="2" borderId="3" xfId="0" applyNumberFormat="1" applyFont="1" applyFill="1" applyBorder="1" applyAlignment="1" applyProtection="1">
      <alignment horizontal="right" vertical="center"/>
      <protection locked="0"/>
    </xf>
    <xf numFmtId="183" fontId="7" fillId="2" borderId="8" xfId="0" applyNumberFormat="1" applyFont="1" applyFill="1" applyBorder="1" applyAlignment="1" applyProtection="1">
      <alignment horizontal="right" vertical="center"/>
      <protection locked="0"/>
    </xf>
    <xf numFmtId="38" fontId="7" fillId="2" borderId="3" xfId="1" applyFont="1" applyFill="1" applyBorder="1" applyAlignment="1" applyProtection="1">
      <alignment horizontal="right" vertical="center" shrinkToFit="1"/>
      <protection locked="0"/>
    </xf>
    <xf numFmtId="38" fontId="7" fillId="2" borderId="4" xfId="1" applyFont="1" applyFill="1" applyBorder="1" applyAlignment="1" applyProtection="1">
      <alignment horizontal="right" vertical="center" shrinkToFit="1"/>
      <protection locked="0"/>
    </xf>
    <xf numFmtId="38" fontId="7" fillId="2" borderId="8" xfId="1" applyFont="1" applyFill="1" applyBorder="1" applyAlignment="1" applyProtection="1">
      <alignment horizontal="right" vertical="center" shrinkToFit="1"/>
      <protection locked="0"/>
    </xf>
    <xf numFmtId="176" fontId="7" fillId="2" borderId="3" xfId="0" applyNumberFormat="1" applyFont="1" applyFill="1" applyBorder="1" applyAlignment="1" applyProtection="1">
      <alignment horizontal="right" vertical="center" shrinkToFit="1"/>
      <protection locked="0"/>
    </xf>
    <xf numFmtId="176" fontId="7" fillId="2" borderId="8" xfId="0" applyNumberFormat="1" applyFont="1" applyFill="1" applyBorder="1" applyAlignment="1" applyProtection="1">
      <alignment horizontal="right" vertical="center" shrinkToFit="1"/>
      <protection locked="0"/>
    </xf>
    <xf numFmtId="38" fontId="29" fillId="5" borderId="3" xfId="1" applyFont="1" applyFill="1" applyBorder="1" applyAlignment="1">
      <alignment horizontal="right" vertical="center"/>
    </xf>
    <xf numFmtId="38" fontId="29" fillId="5" borderId="4" xfId="1" applyFont="1" applyFill="1" applyBorder="1" applyAlignment="1">
      <alignment horizontal="right" vertical="center"/>
    </xf>
    <xf numFmtId="38" fontId="29" fillId="5" borderId="8" xfId="1" applyFont="1" applyFill="1" applyBorder="1" applyAlignment="1">
      <alignment horizontal="right" vertical="center"/>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7" borderId="54" xfId="0" applyFont="1" applyFill="1" applyBorder="1">
      <alignment vertical="center"/>
    </xf>
    <xf numFmtId="0" fontId="6" fillId="7" borderId="52" xfId="0" applyFont="1" applyFill="1" applyBorder="1">
      <alignment vertical="center"/>
    </xf>
    <xf numFmtId="38" fontId="7" fillId="2" borderId="25" xfId="1" applyFont="1" applyFill="1" applyBorder="1" applyAlignment="1" applyProtection="1">
      <alignment horizontal="right" vertical="center" shrinkToFit="1"/>
      <protection locked="0"/>
    </xf>
    <xf numFmtId="38" fontId="7" fillId="2" borderId="26" xfId="1" applyFont="1" applyFill="1" applyBorder="1" applyAlignment="1" applyProtection="1">
      <alignment horizontal="right" vertical="center" shrinkToFit="1"/>
      <protection locked="0"/>
    </xf>
    <xf numFmtId="38" fontId="7" fillId="2" borderId="28" xfId="1" applyFont="1" applyFill="1" applyBorder="1" applyAlignment="1" applyProtection="1">
      <alignment horizontal="right" vertical="center" shrinkToFit="1"/>
      <protection locked="0"/>
    </xf>
    <xf numFmtId="176" fontId="7" fillId="2" borderId="25" xfId="0" applyNumberFormat="1" applyFont="1" applyFill="1" applyBorder="1" applyAlignment="1" applyProtection="1">
      <alignment horizontal="right" vertical="center" shrinkToFit="1"/>
      <protection locked="0"/>
    </xf>
    <xf numFmtId="176" fontId="7" fillId="2" borderId="28" xfId="0" applyNumberFormat="1" applyFont="1" applyFill="1" applyBorder="1" applyAlignment="1" applyProtection="1">
      <alignment horizontal="right" vertical="center" shrinkToFit="1"/>
      <protection locked="0"/>
    </xf>
    <xf numFmtId="38" fontId="29" fillId="5" borderId="25" xfId="1" applyFont="1" applyFill="1" applyBorder="1" applyAlignment="1">
      <alignment horizontal="right" vertical="center"/>
    </xf>
    <xf numFmtId="38" fontId="29" fillId="5" borderId="26" xfId="1" applyFont="1" applyFill="1" applyBorder="1" applyAlignment="1">
      <alignment horizontal="right" vertical="center"/>
    </xf>
    <xf numFmtId="38" fontId="29" fillId="5" borderId="28" xfId="1" applyFont="1" applyFill="1" applyBorder="1" applyAlignment="1">
      <alignment horizontal="right" vertical="center"/>
    </xf>
    <xf numFmtId="0" fontId="7" fillId="2" borderId="31" xfId="0" applyFont="1" applyFill="1" applyBorder="1" applyAlignment="1" applyProtection="1">
      <alignment horizontal="left" vertical="center"/>
      <protection locked="0"/>
    </xf>
    <xf numFmtId="0" fontId="7" fillId="2" borderId="32" xfId="0" applyFont="1" applyFill="1" applyBorder="1" applyAlignment="1" applyProtection="1">
      <alignment horizontal="left" vertical="center"/>
      <protection locked="0"/>
    </xf>
    <xf numFmtId="0" fontId="7" fillId="2" borderId="33" xfId="0" applyFont="1" applyFill="1" applyBorder="1" applyAlignment="1" applyProtection="1">
      <alignment horizontal="left" vertical="center"/>
      <protection locked="0"/>
    </xf>
    <xf numFmtId="183" fontId="7" fillId="2" borderId="31" xfId="0" applyNumberFormat="1" applyFont="1" applyFill="1" applyBorder="1" applyAlignment="1" applyProtection="1">
      <alignment horizontal="right" vertical="center" shrinkToFit="1"/>
      <protection locked="0"/>
    </xf>
    <xf numFmtId="183" fontId="7" fillId="2" borderId="33" xfId="0" applyNumberFormat="1" applyFont="1" applyFill="1" applyBorder="1" applyAlignment="1" applyProtection="1">
      <alignment horizontal="right" vertical="center" shrinkToFit="1"/>
      <protection locked="0"/>
    </xf>
    <xf numFmtId="38" fontId="7" fillId="2" borderId="31" xfId="1" applyFont="1" applyFill="1" applyBorder="1" applyAlignment="1" applyProtection="1">
      <alignment horizontal="right" vertical="center" shrinkToFit="1"/>
      <protection locked="0"/>
    </xf>
    <xf numFmtId="38" fontId="7" fillId="2" borderId="32" xfId="1" applyFont="1" applyFill="1" applyBorder="1" applyAlignment="1" applyProtection="1">
      <alignment horizontal="right" vertical="center" shrinkToFit="1"/>
      <protection locked="0"/>
    </xf>
    <xf numFmtId="38" fontId="7" fillId="2" borderId="33" xfId="1" applyFont="1" applyFill="1" applyBorder="1" applyAlignment="1" applyProtection="1">
      <alignment horizontal="right" vertical="center" shrinkToFit="1"/>
      <protection locked="0"/>
    </xf>
    <xf numFmtId="176" fontId="7" fillId="2" borderId="31" xfId="0" applyNumberFormat="1" applyFont="1" applyFill="1" applyBorder="1" applyAlignment="1" applyProtection="1">
      <alignment horizontal="right" vertical="center" shrinkToFit="1"/>
      <protection locked="0"/>
    </xf>
    <xf numFmtId="176" fontId="7" fillId="2" borderId="33" xfId="0" applyNumberFormat="1" applyFont="1" applyFill="1" applyBorder="1" applyAlignment="1" applyProtection="1">
      <alignment horizontal="right" vertical="center" shrinkToFit="1"/>
      <protection locked="0"/>
    </xf>
    <xf numFmtId="38" fontId="29" fillId="5" borderId="31" xfId="1" applyFont="1" applyFill="1" applyBorder="1" applyAlignment="1">
      <alignment horizontal="right" vertical="center"/>
    </xf>
    <xf numFmtId="38" fontId="29" fillId="5" borderId="32" xfId="1" applyFont="1" applyFill="1" applyBorder="1" applyAlignment="1">
      <alignment horizontal="right" vertical="center"/>
    </xf>
    <xf numFmtId="38" fontId="29" fillId="5" borderId="33" xfId="1" applyFont="1" applyFill="1" applyBorder="1" applyAlignment="1">
      <alignment horizontal="right" vertical="center"/>
    </xf>
    <xf numFmtId="0" fontId="15" fillId="7" borderId="21" xfId="0" applyFont="1" applyFill="1"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protection locked="0"/>
    </xf>
    <xf numFmtId="183" fontId="7" fillId="2" borderId="25" xfId="0" applyNumberFormat="1" applyFont="1" applyFill="1" applyBorder="1" applyAlignment="1" applyProtection="1">
      <alignment horizontal="right" vertical="center" shrinkToFit="1"/>
      <protection locked="0"/>
    </xf>
    <xf numFmtId="183" fontId="7" fillId="2" borderId="28" xfId="0" applyNumberFormat="1" applyFont="1" applyFill="1" applyBorder="1" applyAlignment="1" applyProtection="1">
      <alignment horizontal="right" vertical="center" shrinkToFit="1"/>
      <protection locked="0"/>
    </xf>
    <xf numFmtId="0" fontId="6" fillId="3" borderId="43" xfId="0" applyFont="1" applyFill="1" applyBorder="1" applyProtection="1">
      <alignment vertical="center"/>
      <protection locked="0"/>
    </xf>
    <xf numFmtId="0" fontId="6" fillId="3" borderId="9" xfId="0" applyFont="1" applyFill="1" applyBorder="1" applyProtection="1">
      <alignment vertical="center"/>
      <protection locked="0"/>
    </xf>
    <xf numFmtId="0" fontId="21" fillId="3" borderId="43"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0" fontId="5" fillId="7" borderId="15"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3" borderId="4"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7" fillId="4" borderId="37" xfId="0" applyFont="1" applyFill="1" applyBorder="1" applyAlignment="1">
      <alignment horizontal="left" vertical="center"/>
    </xf>
    <xf numFmtId="0" fontId="7" fillId="4" borderId="34" xfId="0" applyFont="1" applyFill="1" applyBorder="1" applyAlignment="1">
      <alignment horizontal="left" vertical="center"/>
    </xf>
    <xf numFmtId="0" fontId="7" fillId="4" borderId="35" xfId="0" applyFont="1" applyFill="1" applyBorder="1" applyAlignment="1">
      <alignment horizontal="left" vertical="center"/>
    </xf>
    <xf numFmtId="0" fontId="5" fillId="8" borderId="41"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13" fillId="8" borderId="9" xfId="0" applyFont="1" applyFill="1" applyBorder="1" applyAlignment="1">
      <alignment horizontal="center" vertical="center"/>
    </xf>
    <xf numFmtId="0" fontId="13" fillId="8" borderId="21" xfId="0" applyFont="1" applyFill="1" applyBorder="1" applyAlignment="1">
      <alignment horizontal="center" vertical="center"/>
    </xf>
    <xf numFmtId="0" fontId="4" fillId="3" borderId="48" xfId="0" applyFont="1" applyFill="1" applyBorder="1" applyAlignment="1" applyProtection="1">
      <alignment horizontal="left" vertical="center" wrapText="1"/>
      <protection locked="0"/>
    </xf>
    <xf numFmtId="0" fontId="4" fillId="3" borderId="49"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5" fillId="3" borderId="39" xfId="0" applyFont="1" applyFill="1" applyBorder="1" applyAlignment="1" applyProtection="1">
      <alignment horizontal="left" vertical="center"/>
      <protection locked="0"/>
    </xf>
    <xf numFmtId="0" fontId="5" fillId="3" borderId="40"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178" fontId="7" fillId="5" borderId="39" xfId="0" applyNumberFormat="1" applyFont="1" applyFill="1" applyBorder="1" applyAlignment="1">
      <alignment horizontal="center" vertical="center"/>
    </xf>
    <xf numFmtId="178" fontId="7" fillId="5" borderId="40" xfId="0" applyNumberFormat="1" applyFont="1" applyFill="1" applyBorder="1" applyAlignment="1">
      <alignment horizontal="center" vertical="center"/>
    </xf>
    <xf numFmtId="178" fontId="7" fillId="5" borderId="7" xfId="0" applyNumberFormat="1" applyFont="1" applyFill="1" applyBorder="1" applyAlignment="1">
      <alignment horizontal="center" vertical="center"/>
    </xf>
    <xf numFmtId="38" fontId="30" fillId="4" borderId="5" xfId="1" applyFont="1" applyFill="1" applyBorder="1">
      <alignment vertical="center"/>
    </xf>
    <xf numFmtId="38" fontId="30" fillId="4" borderId="3" xfId="1" applyFont="1" applyFill="1" applyBorder="1">
      <alignment vertical="center"/>
    </xf>
    <xf numFmtId="38" fontId="30" fillId="4" borderId="4" xfId="1" applyFont="1" applyFill="1" applyBorder="1">
      <alignment vertical="center"/>
    </xf>
    <xf numFmtId="38" fontId="30" fillId="4" borderId="8" xfId="1" applyFont="1" applyFill="1" applyBorder="1">
      <alignment vertical="center"/>
    </xf>
    <xf numFmtId="0" fontId="6" fillId="4" borderId="46" xfId="0" applyFont="1" applyFill="1" applyBorder="1" applyProtection="1">
      <alignment vertical="center"/>
      <protection locked="0"/>
    </xf>
    <xf numFmtId="0" fontId="6" fillId="4" borderId="0" xfId="0" applyFont="1" applyFill="1" applyProtection="1">
      <alignment vertical="center"/>
      <protection locked="0"/>
    </xf>
    <xf numFmtId="0" fontId="6" fillId="4" borderId="44" xfId="0" applyFont="1" applyFill="1" applyBorder="1" applyProtection="1">
      <alignment vertical="center"/>
      <protection locked="0"/>
    </xf>
    <xf numFmtId="0" fontId="13" fillId="3" borderId="10" xfId="0" applyFont="1" applyFill="1" applyBorder="1" applyAlignment="1" applyProtection="1">
      <alignment horizontal="left" vertical="center"/>
      <protection locked="0"/>
    </xf>
    <xf numFmtId="0" fontId="13" fillId="3" borderId="11"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38" xfId="0" applyFont="1" applyFill="1" applyBorder="1" applyAlignment="1">
      <alignment horizontal="center" vertical="center"/>
    </xf>
    <xf numFmtId="38" fontId="30" fillId="4" borderId="36" xfId="0" applyNumberFormat="1" applyFont="1" applyFill="1" applyBorder="1">
      <alignment vertical="center"/>
    </xf>
    <xf numFmtId="38" fontId="30" fillId="4" borderId="41" xfId="1" applyFont="1" applyFill="1" applyBorder="1" applyAlignment="1">
      <alignment horizontal="right" vertical="center"/>
    </xf>
    <xf numFmtId="38" fontId="30" fillId="4" borderId="42" xfId="1" applyFont="1" applyFill="1" applyBorder="1" applyAlignment="1">
      <alignment horizontal="right" vertical="center"/>
    </xf>
    <xf numFmtId="38" fontId="30" fillId="4" borderId="38" xfId="1" applyFont="1" applyFill="1" applyBorder="1" applyAlignment="1">
      <alignment horizontal="right" vertical="center"/>
    </xf>
    <xf numFmtId="0" fontId="5" fillId="3" borderId="25"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178" fontId="7" fillId="5" borderId="25" xfId="1" applyNumberFormat="1" applyFont="1" applyFill="1" applyBorder="1" applyAlignment="1">
      <alignment horizontal="center" vertical="center"/>
    </xf>
    <xf numFmtId="178" fontId="7" fillId="5" borderId="26" xfId="1" applyNumberFormat="1" applyFont="1" applyFill="1" applyBorder="1" applyAlignment="1">
      <alignment horizontal="center" vertical="center"/>
    </xf>
    <xf numFmtId="178" fontId="7" fillId="5" borderId="28" xfId="1" applyNumberFormat="1" applyFont="1" applyFill="1" applyBorder="1" applyAlignment="1">
      <alignment horizontal="center" vertical="center"/>
    </xf>
    <xf numFmtId="38" fontId="30" fillId="4" borderId="25" xfId="1" applyFont="1" applyFill="1" applyBorder="1">
      <alignment vertical="center"/>
    </xf>
    <xf numFmtId="38" fontId="30" fillId="4" borderId="26" xfId="1" applyFont="1" applyFill="1" applyBorder="1">
      <alignment vertical="center"/>
    </xf>
    <xf numFmtId="38" fontId="30" fillId="4" borderId="28" xfId="1" applyFont="1" applyFill="1" applyBorder="1">
      <alignment vertical="center"/>
    </xf>
    <xf numFmtId="38" fontId="30" fillId="4" borderId="25" xfId="1" applyFont="1" applyFill="1" applyBorder="1" applyAlignment="1">
      <alignment horizontal="right" vertical="center"/>
    </xf>
    <xf numFmtId="38" fontId="30" fillId="4" borderId="26" xfId="1" applyFont="1" applyFill="1" applyBorder="1" applyAlignment="1">
      <alignment horizontal="right" vertical="center"/>
    </xf>
    <xf numFmtId="38" fontId="30" fillId="4" borderId="28" xfId="1" applyFont="1" applyFill="1" applyBorder="1" applyAlignment="1">
      <alignment horizontal="right" vertical="center"/>
    </xf>
    <xf numFmtId="176" fontId="7" fillId="5" borderId="31" xfId="1" applyNumberFormat="1" applyFont="1" applyFill="1" applyBorder="1" applyAlignment="1">
      <alignment horizontal="center" vertical="center"/>
    </xf>
    <xf numFmtId="176" fontId="7" fillId="5" borderId="32" xfId="1" applyNumberFormat="1" applyFont="1" applyFill="1" applyBorder="1" applyAlignment="1">
      <alignment horizontal="center" vertical="center"/>
    </xf>
    <xf numFmtId="176" fontId="7" fillId="5" borderId="33" xfId="1" applyNumberFormat="1" applyFont="1" applyFill="1" applyBorder="1" applyAlignment="1">
      <alignment horizontal="center" vertical="center"/>
    </xf>
    <xf numFmtId="38" fontId="30" fillId="4" borderId="30" xfId="1" applyFont="1" applyFill="1" applyBorder="1">
      <alignment vertical="center"/>
    </xf>
    <xf numFmtId="38" fontId="30" fillId="4" borderId="31" xfId="1" applyFont="1" applyFill="1" applyBorder="1" applyAlignment="1">
      <alignment horizontal="right" vertical="center"/>
    </xf>
    <xf numFmtId="38" fontId="30" fillId="4" borderId="32" xfId="1" applyFont="1" applyFill="1" applyBorder="1" applyAlignment="1">
      <alignment horizontal="right" vertical="center"/>
    </xf>
    <xf numFmtId="38" fontId="30" fillId="4" borderId="33" xfId="1" applyFont="1" applyFill="1" applyBorder="1" applyAlignment="1">
      <alignment horizontal="right" vertical="center"/>
    </xf>
    <xf numFmtId="0" fontId="6" fillId="4" borderId="58" xfId="0" applyFont="1" applyFill="1" applyBorder="1" applyProtection="1">
      <alignment vertical="center"/>
      <protection locked="0"/>
    </xf>
    <xf numFmtId="0" fontId="6" fillId="4" borderId="40" xfId="0" applyFont="1" applyFill="1" applyBorder="1" applyProtection="1">
      <alignment vertical="center"/>
      <protection locked="0"/>
    </xf>
    <xf numFmtId="0" fontId="6" fillId="4" borderId="59" xfId="0" applyFont="1" applyFill="1" applyBorder="1" applyProtection="1">
      <alignment vertical="center"/>
      <protection locked="0"/>
    </xf>
    <xf numFmtId="0" fontId="16" fillId="4" borderId="16" xfId="0" applyFont="1" applyFill="1" applyBorder="1" applyAlignment="1">
      <alignment horizontal="left"/>
    </xf>
    <xf numFmtId="0" fontId="6" fillId="4" borderId="0" xfId="0" applyFont="1" applyFill="1" applyAlignment="1">
      <alignment horizontal="center" vertical="center"/>
    </xf>
    <xf numFmtId="0" fontId="6" fillId="4" borderId="40" xfId="0" applyFont="1" applyFill="1" applyBorder="1">
      <alignment vertical="center"/>
    </xf>
    <xf numFmtId="0" fontId="6" fillId="4" borderId="56" xfId="0" applyFont="1" applyFill="1" applyBorder="1" applyProtection="1">
      <alignment vertical="center"/>
      <protection locked="0"/>
    </xf>
    <xf numFmtId="0" fontId="6" fillId="4" borderId="48" xfId="0" applyFont="1" applyFill="1" applyBorder="1" applyProtection="1">
      <alignment vertical="center"/>
      <protection locked="0"/>
    </xf>
    <xf numFmtId="0" fontId="6" fillId="4" borderId="57" xfId="0" applyFont="1" applyFill="1" applyBorder="1" applyProtection="1">
      <alignment vertical="center"/>
      <protection locked="0"/>
    </xf>
    <xf numFmtId="0" fontId="7" fillId="2" borderId="25" xfId="0" applyFont="1" applyFill="1" applyBorder="1" applyAlignment="1" applyProtection="1">
      <alignment horizontal="left" vertical="center" shrinkToFit="1"/>
      <protection locked="0"/>
    </xf>
    <xf numFmtId="0" fontId="7" fillId="2" borderId="26"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0" fontId="7" fillId="2" borderId="32"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188" fontId="21" fillId="3" borderId="43" xfId="0" applyNumberFormat="1" applyFont="1" applyFill="1" applyBorder="1" applyAlignment="1" applyProtection="1">
      <alignment horizontal="center" vertical="center"/>
      <protection locked="0"/>
    </xf>
    <xf numFmtId="188" fontId="21" fillId="3" borderId="9" xfId="0" applyNumberFormat="1" applyFont="1" applyFill="1" applyBorder="1" applyAlignment="1" applyProtection="1">
      <alignment horizontal="center" vertical="center"/>
      <protection locked="0"/>
    </xf>
    <xf numFmtId="0" fontId="22" fillId="4" borderId="0" xfId="0" applyFont="1" applyFill="1" applyAlignment="1">
      <alignment horizontal="center"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188" fontId="21" fillId="0" borderId="15" xfId="0" applyNumberFormat="1" applyFont="1" applyBorder="1" applyAlignment="1">
      <alignment horizontal="center" vertical="center"/>
    </xf>
    <xf numFmtId="188" fontId="21" fillId="0" borderId="16" xfId="0" applyNumberFormat="1" applyFont="1" applyBorder="1" applyAlignment="1">
      <alignment horizontal="center" vertical="center"/>
    </xf>
    <xf numFmtId="188" fontId="21" fillId="0" borderId="20" xfId="0" applyNumberFormat="1" applyFont="1" applyBorder="1" applyAlignment="1">
      <alignment horizontal="center" vertical="center"/>
    </xf>
    <xf numFmtId="188" fontId="21" fillId="0" borderId="10" xfId="0" applyNumberFormat="1" applyFont="1" applyBorder="1" applyAlignment="1">
      <alignment horizontal="center" vertical="center"/>
    </xf>
    <xf numFmtId="188" fontId="21" fillId="0" borderId="11" xfId="0" applyNumberFormat="1" applyFont="1" applyBorder="1" applyAlignment="1">
      <alignment horizontal="center" vertical="center"/>
    </xf>
    <xf numFmtId="188" fontId="21" fillId="0" borderId="12" xfId="0" applyNumberFormat="1" applyFont="1" applyBorder="1" applyAlignment="1">
      <alignment horizontal="center" vertical="center"/>
    </xf>
    <xf numFmtId="180" fontId="4" fillId="0" borderId="22" xfId="0" applyNumberFormat="1" applyFont="1" applyBorder="1" applyAlignment="1">
      <alignment horizontal="left" vertical="center"/>
    </xf>
    <xf numFmtId="180" fontId="4" fillId="0" borderId="23" xfId="0" applyNumberFormat="1" applyFont="1" applyBorder="1" applyAlignment="1">
      <alignment horizontal="left" vertical="center"/>
    </xf>
    <xf numFmtId="180" fontId="4" fillId="0" borderId="24" xfId="0" applyNumberFormat="1" applyFont="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0" borderId="16" xfId="0" applyFont="1" applyBorder="1">
      <alignment vertical="center"/>
    </xf>
    <xf numFmtId="0" fontId="23" fillId="0" borderId="16" xfId="0" applyFont="1" applyBorder="1">
      <alignment vertical="center"/>
    </xf>
    <xf numFmtId="0" fontId="23" fillId="0" borderId="20" xfId="0" applyFont="1" applyBorder="1">
      <alignment vertical="center"/>
    </xf>
    <xf numFmtId="177" fontId="7" fillId="0" borderId="25" xfId="1" applyNumberFormat="1" applyFont="1" applyBorder="1" applyAlignment="1">
      <alignment horizontal="right" vertical="center" shrinkToFit="1"/>
    </xf>
    <xf numFmtId="177" fontId="7" fillId="0" borderId="26" xfId="1" applyNumberFormat="1" applyFont="1" applyBorder="1" applyAlignment="1">
      <alignment horizontal="right" vertical="center" shrinkToFit="1"/>
    </xf>
    <xf numFmtId="177" fontId="7" fillId="0" borderId="28" xfId="1" applyNumberFormat="1" applyFont="1" applyBorder="1" applyAlignment="1">
      <alignment horizontal="right" vertical="center" shrinkToFit="1"/>
    </xf>
    <xf numFmtId="176" fontId="7" fillId="0" borderId="25" xfId="0" applyNumberFormat="1" applyFont="1" applyBorder="1" applyAlignment="1">
      <alignment horizontal="right" vertical="center" shrinkToFit="1"/>
    </xf>
    <xf numFmtId="176" fontId="7" fillId="0" borderId="28" xfId="0" applyNumberFormat="1" applyFont="1" applyBorder="1" applyAlignment="1">
      <alignment horizontal="right" vertical="center" shrinkToFit="1"/>
    </xf>
    <xf numFmtId="177" fontId="29" fillId="5" borderId="25" xfId="1" applyNumberFormat="1" applyFont="1" applyFill="1" applyBorder="1" applyAlignment="1" applyProtection="1">
      <alignment horizontal="right" vertical="center"/>
    </xf>
    <xf numFmtId="177" fontId="29" fillId="5" borderId="26" xfId="1" applyNumberFormat="1" applyFont="1" applyFill="1" applyBorder="1" applyAlignment="1" applyProtection="1">
      <alignment horizontal="right" vertical="center"/>
    </xf>
    <xf numFmtId="177" fontId="29" fillId="5" borderId="28" xfId="1" applyNumberFormat="1" applyFont="1" applyFill="1" applyBorder="1" applyAlignment="1" applyProtection="1">
      <alignment horizontal="righ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3" borderId="53" xfId="0" applyFont="1" applyFill="1" applyBorder="1">
      <alignment vertical="center"/>
    </xf>
    <xf numFmtId="0" fontId="6" fillId="3" borderId="51" xfId="0" applyFont="1" applyFill="1" applyBorder="1">
      <alignment vertical="center"/>
    </xf>
    <xf numFmtId="0" fontId="5" fillId="3" borderId="1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177" fontId="7" fillId="0" borderId="25" xfId="1" applyNumberFormat="1" applyFont="1" applyFill="1" applyBorder="1" applyAlignment="1" applyProtection="1">
      <alignment horizontal="right" vertical="center" shrinkToFit="1"/>
    </xf>
    <xf numFmtId="177" fontId="7" fillId="0" borderId="26" xfId="1" applyNumberFormat="1" applyFont="1" applyFill="1" applyBorder="1" applyAlignment="1" applyProtection="1">
      <alignment horizontal="right" vertical="center" shrinkToFit="1"/>
    </xf>
    <xf numFmtId="177" fontId="7" fillId="0" borderId="28" xfId="1" applyNumberFormat="1" applyFont="1" applyFill="1" applyBorder="1" applyAlignment="1" applyProtection="1">
      <alignment horizontal="right" vertical="center" shrinkToFit="1"/>
    </xf>
    <xf numFmtId="0" fontId="20" fillId="0" borderId="0" xfId="0" applyFont="1" applyAlignment="1">
      <alignment horizontal="center" vertical="center" wrapText="1"/>
    </xf>
    <xf numFmtId="0" fontId="20" fillId="0" borderId="11" xfId="0" applyFont="1" applyBorder="1" applyAlignment="1">
      <alignment horizontal="center" vertical="center" wrapText="1"/>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0" fontId="5" fillId="4" borderId="28" xfId="0" applyFont="1" applyFill="1" applyBorder="1" applyAlignment="1">
      <alignment horizontal="left" vertical="center"/>
    </xf>
    <xf numFmtId="176" fontId="7" fillId="5" borderId="31" xfId="1" applyNumberFormat="1" applyFont="1" applyFill="1" applyBorder="1" applyAlignment="1" applyProtection="1">
      <alignment horizontal="center" vertical="center"/>
    </xf>
    <xf numFmtId="176" fontId="7" fillId="5" borderId="32" xfId="1" applyNumberFormat="1" applyFont="1" applyFill="1" applyBorder="1" applyAlignment="1" applyProtection="1">
      <alignment horizontal="center" vertical="center"/>
    </xf>
    <xf numFmtId="176" fontId="7" fillId="5" borderId="33" xfId="1" applyNumberFormat="1" applyFont="1" applyFill="1" applyBorder="1" applyAlignment="1" applyProtection="1">
      <alignment horizontal="center" vertical="center"/>
    </xf>
    <xf numFmtId="177" fontId="30" fillId="4" borderId="30" xfId="1" applyNumberFormat="1" applyFont="1" applyFill="1" applyBorder="1" applyProtection="1">
      <alignment vertical="center"/>
    </xf>
    <xf numFmtId="177" fontId="30" fillId="4" borderId="31" xfId="1" applyNumberFormat="1" applyFont="1" applyFill="1" applyBorder="1" applyAlignment="1" applyProtection="1">
      <alignment horizontal="right" vertical="center"/>
    </xf>
    <xf numFmtId="177" fontId="30" fillId="4" borderId="32" xfId="1" applyNumberFormat="1" applyFont="1" applyFill="1" applyBorder="1" applyAlignment="1" applyProtection="1">
      <alignment horizontal="right" vertical="center"/>
    </xf>
    <xf numFmtId="177" fontId="30" fillId="4" borderId="33" xfId="1" applyNumberFormat="1" applyFont="1" applyFill="1" applyBorder="1" applyAlignment="1" applyProtection="1">
      <alignment horizontal="right" vertical="center"/>
    </xf>
    <xf numFmtId="178" fontId="7" fillId="5" borderId="25" xfId="1" applyNumberFormat="1" applyFont="1" applyFill="1" applyBorder="1" applyAlignment="1" applyProtection="1">
      <alignment horizontal="center" vertical="center"/>
    </xf>
    <xf numFmtId="178" fontId="7" fillId="5" borderId="26" xfId="1" applyNumberFormat="1" applyFont="1" applyFill="1" applyBorder="1" applyAlignment="1" applyProtection="1">
      <alignment horizontal="center" vertical="center"/>
    </xf>
    <xf numFmtId="178" fontId="7" fillId="5" borderId="28" xfId="1" applyNumberFormat="1" applyFont="1" applyFill="1" applyBorder="1" applyAlignment="1" applyProtection="1">
      <alignment horizontal="center" vertical="center"/>
    </xf>
    <xf numFmtId="177" fontId="30" fillId="4" borderId="27" xfId="1" applyNumberFormat="1" applyFont="1" applyFill="1" applyBorder="1" applyProtection="1">
      <alignment vertical="center"/>
    </xf>
    <xf numFmtId="177" fontId="30" fillId="4" borderId="25" xfId="1" applyNumberFormat="1" applyFont="1" applyFill="1" applyBorder="1" applyAlignment="1" applyProtection="1">
      <alignment horizontal="right" vertical="center"/>
    </xf>
    <xf numFmtId="177" fontId="30" fillId="4" borderId="26" xfId="1" applyNumberFormat="1" applyFont="1" applyFill="1" applyBorder="1" applyAlignment="1" applyProtection="1">
      <alignment horizontal="right" vertical="center"/>
    </xf>
    <xf numFmtId="177" fontId="30" fillId="4" borderId="28" xfId="1" applyNumberFormat="1" applyFont="1" applyFill="1" applyBorder="1" applyAlignment="1" applyProtection="1">
      <alignment horizontal="right" vertical="center"/>
    </xf>
    <xf numFmtId="0" fontId="13" fillId="3" borderId="21" xfId="0" applyFont="1" applyFill="1" applyBorder="1" applyAlignment="1">
      <alignment horizontal="center" vertical="center"/>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8" xfId="0" applyFont="1" applyBorder="1" applyAlignment="1">
      <alignment horizontal="left" vertical="center" shrinkToFit="1"/>
    </xf>
    <xf numFmtId="183" fontId="7" fillId="0" borderId="25" xfId="0" applyNumberFormat="1" applyFont="1" applyBorder="1" applyAlignment="1">
      <alignment horizontal="right" vertical="center"/>
    </xf>
    <xf numFmtId="183" fontId="7" fillId="0" borderId="28" xfId="0" applyNumberFormat="1" applyFont="1" applyBorder="1" applyAlignment="1">
      <alignment horizontal="right"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38" xfId="0" applyFont="1" applyFill="1" applyBorder="1" applyAlignment="1">
      <alignment horizontal="center" vertical="center"/>
    </xf>
    <xf numFmtId="0" fontId="13" fillId="4" borderId="10" xfId="0" applyFont="1" applyFill="1" applyBorder="1" applyAlignment="1">
      <alignment horizontal="left" vertical="center"/>
    </xf>
    <xf numFmtId="0" fontId="13" fillId="4" borderId="11" xfId="0" applyFont="1" applyFill="1" applyBorder="1" applyAlignment="1">
      <alignment horizontal="left" vertical="center"/>
    </xf>
    <xf numFmtId="0" fontId="13" fillId="4" borderId="12" xfId="0" applyFont="1" applyFill="1" applyBorder="1" applyAlignment="1">
      <alignment horizontal="left" vertical="center"/>
    </xf>
    <xf numFmtId="177" fontId="30" fillId="4" borderId="36" xfId="0" applyNumberFormat="1" applyFont="1" applyFill="1" applyBorder="1">
      <alignment vertical="center"/>
    </xf>
    <xf numFmtId="177" fontId="30" fillId="4" borderId="41" xfId="1" applyNumberFormat="1" applyFont="1" applyFill="1" applyBorder="1" applyProtection="1">
      <alignment vertical="center"/>
    </xf>
    <xf numFmtId="177" fontId="30" fillId="4" borderId="42" xfId="1" applyNumberFormat="1" applyFont="1" applyFill="1" applyBorder="1" applyProtection="1">
      <alignment vertical="center"/>
    </xf>
    <xf numFmtId="177" fontId="30" fillId="4" borderId="38" xfId="1" applyNumberFormat="1" applyFont="1" applyFill="1" applyBorder="1" applyProtection="1">
      <alignment vertical="center"/>
    </xf>
    <xf numFmtId="0" fontId="7" fillId="0" borderId="31"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183" fontId="7" fillId="0" borderId="31" xfId="0" applyNumberFormat="1" applyFont="1" applyBorder="1" applyAlignment="1">
      <alignment horizontal="right" vertical="center"/>
    </xf>
    <xf numFmtId="183" fontId="7" fillId="0" borderId="33" xfId="0" applyNumberFormat="1" applyFont="1" applyBorder="1" applyAlignment="1">
      <alignment horizontal="right" vertical="center"/>
    </xf>
    <xf numFmtId="177" fontId="7" fillId="0" borderId="31" xfId="1" applyNumberFormat="1" applyFont="1" applyBorder="1" applyAlignment="1">
      <alignment horizontal="right" vertical="center" shrinkToFit="1"/>
    </xf>
    <xf numFmtId="177" fontId="7" fillId="0" borderId="32" xfId="1" applyNumberFormat="1" applyFont="1" applyBorder="1" applyAlignment="1">
      <alignment horizontal="right" vertical="center" shrinkToFit="1"/>
    </xf>
    <xf numFmtId="177" fontId="7" fillId="0" borderId="33" xfId="1" applyNumberFormat="1" applyFont="1" applyBorder="1" applyAlignment="1">
      <alignment horizontal="right" vertical="center" shrinkToFit="1"/>
    </xf>
    <xf numFmtId="176" fontId="7" fillId="0" borderId="31" xfId="0" applyNumberFormat="1" applyFont="1" applyBorder="1" applyAlignment="1">
      <alignment horizontal="right" vertical="center" shrinkToFit="1"/>
    </xf>
    <xf numFmtId="176" fontId="7" fillId="0" borderId="33" xfId="0" applyNumberFormat="1" applyFont="1" applyBorder="1" applyAlignment="1">
      <alignment horizontal="right" vertical="center" shrinkToFit="1"/>
    </xf>
    <xf numFmtId="177" fontId="29" fillId="5" borderId="31" xfId="1" applyNumberFormat="1" applyFont="1" applyFill="1" applyBorder="1" applyAlignment="1" applyProtection="1">
      <alignment horizontal="right" vertical="center"/>
    </xf>
    <xf numFmtId="177" fontId="29" fillId="5" borderId="32" xfId="1" applyNumberFormat="1" applyFont="1" applyFill="1" applyBorder="1" applyAlignment="1" applyProtection="1">
      <alignment horizontal="right" vertical="center"/>
    </xf>
    <xf numFmtId="177" fontId="29" fillId="5" borderId="33" xfId="1" applyNumberFormat="1" applyFont="1" applyFill="1" applyBorder="1" applyAlignment="1" applyProtection="1">
      <alignment horizontal="right" vertical="center"/>
    </xf>
    <xf numFmtId="0" fontId="5" fillId="4" borderId="39" xfId="0" applyFont="1" applyFill="1" applyBorder="1" applyAlignment="1">
      <alignment horizontal="left" vertical="center"/>
    </xf>
    <xf numFmtId="0" fontId="5" fillId="4" borderId="40" xfId="0" applyFont="1" applyFill="1" applyBorder="1" applyAlignment="1">
      <alignment horizontal="left" vertical="center"/>
    </xf>
    <xf numFmtId="0" fontId="5" fillId="4" borderId="7" xfId="0" applyFont="1" applyFill="1" applyBorder="1" applyAlignment="1">
      <alignment horizontal="left" vertical="center"/>
    </xf>
    <xf numFmtId="177" fontId="30" fillId="4" borderId="5" xfId="1" applyNumberFormat="1" applyFont="1" applyFill="1" applyBorder="1" applyProtection="1">
      <alignment vertical="center"/>
    </xf>
    <xf numFmtId="177" fontId="30" fillId="4" borderId="3" xfId="1" applyNumberFormat="1" applyFont="1" applyFill="1" applyBorder="1" applyProtection="1">
      <alignment vertical="center"/>
    </xf>
    <xf numFmtId="177" fontId="30" fillId="4" borderId="4" xfId="1" applyNumberFormat="1" applyFont="1" applyFill="1" applyBorder="1" applyProtection="1">
      <alignment vertical="center"/>
    </xf>
    <xf numFmtId="177" fontId="30" fillId="4" borderId="8" xfId="1" applyNumberFormat="1" applyFont="1" applyFill="1" applyBorder="1" applyProtection="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29" xfId="0" applyFont="1" applyBorder="1" applyAlignment="1">
      <alignment horizontal="center" vertical="center"/>
    </xf>
    <xf numFmtId="0" fontId="15" fillId="4" borderId="22" xfId="0" applyFont="1" applyFill="1" applyBorder="1" applyAlignment="1">
      <alignment horizontal="center" vertical="center" shrinkToFit="1"/>
    </xf>
    <xf numFmtId="0" fontId="15" fillId="4" borderId="23" xfId="0" applyFont="1" applyFill="1" applyBorder="1" applyAlignment="1">
      <alignment horizontal="center" vertical="center" shrinkToFit="1"/>
    </xf>
    <xf numFmtId="0" fontId="15" fillId="4" borderId="24" xfId="0" applyFont="1" applyFill="1" applyBorder="1" applyAlignment="1">
      <alignment horizontal="center"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7" xfId="0" applyFont="1" applyBorder="1" applyAlignment="1">
      <alignment horizontal="left" vertical="center" shrinkToFit="1"/>
    </xf>
    <xf numFmtId="0" fontId="6" fillId="4" borderId="15" xfId="0" applyFont="1" applyFill="1" applyBorder="1">
      <alignment vertical="center"/>
    </xf>
    <xf numFmtId="0" fontId="6" fillId="4" borderId="16" xfId="0" applyFont="1" applyFill="1" applyBorder="1">
      <alignment vertical="center"/>
    </xf>
    <xf numFmtId="0" fontId="6" fillId="4" borderId="20" xfId="0" applyFont="1" applyFill="1" applyBorder="1">
      <alignment vertical="center"/>
    </xf>
    <xf numFmtId="31" fontId="3" fillId="0" borderId="47" xfId="0" applyNumberFormat="1" applyFont="1" applyBorder="1" applyAlignment="1">
      <alignment horizontal="center" vertical="center"/>
    </xf>
    <xf numFmtId="31" fontId="3" fillId="0" borderId="48" xfId="0" applyNumberFormat="1" applyFont="1" applyBorder="1" applyAlignment="1">
      <alignment horizontal="center" vertical="center"/>
    </xf>
    <xf numFmtId="31" fontId="3" fillId="0" borderId="49" xfId="0" applyNumberFormat="1" applyFont="1" applyBorder="1" applyAlignment="1">
      <alignment horizontal="center" vertical="center"/>
    </xf>
    <xf numFmtId="0" fontId="4" fillId="0" borderId="50" xfId="0" applyFont="1" applyBorder="1" applyAlignment="1">
      <alignment horizontal="center" vertical="center"/>
    </xf>
    <xf numFmtId="181" fontId="6" fillId="4" borderId="50" xfId="0" applyNumberFormat="1" applyFont="1" applyFill="1" applyBorder="1" applyAlignment="1">
      <alignment horizontal="center" vertical="center"/>
    </xf>
    <xf numFmtId="0" fontId="5"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2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38" fontId="6" fillId="0" borderId="10" xfId="1" applyFont="1" applyFill="1" applyBorder="1" applyProtection="1">
      <alignment vertical="center"/>
    </xf>
    <xf numFmtId="38" fontId="6" fillId="0" borderId="11" xfId="1" applyFont="1" applyFill="1" applyBorder="1" applyProtection="1">
      <alignment vertical="center"/>
    </xf>
    <xf numFmtId="38" fontId="6" fillId="0" borderId="12" xfId="1" applyFont="1" applyFill="1" applyBorder="1" applyProtection="1">
      <alignment vertical="center"/>
    </xf>
    <xf numFmtId="177" fontId="6" fillId="0" borderId="9" xfId="1" applyNumberFormat="1" applyFont="1" applyFill="1" applyBorder="1" applyProtection="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3" borderId="54" xfId="0" applyFont="1" applyFill="1" applyBorder="1">
      <alignment vertical="center"/>
    </xf>
    <xf numFmtId="0" fontId="6" fillId="3" borderId="52" xfId="0" applyFont="1" applyFill="1" applyBorder="1">
      <alignmen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8" xfId="0" applyFont="1" applyBorder="1" applyAlignment="1">
      <alignment horizontal="left" vertical="center" shrinkToFit="1"/>
    </xf>
    <xf numFmtId="183" fontId="7" fillId="0" borderId="3" xfId="0" applyNumberFormat="1" applyFont="1" applyBorder="1" applyAlignment="1">
      <alignment horizontal="right" vertical="center"/>
    </xf>
    <xf numFmtId="183" fontId="7" fillId="0" borderId="8" xfId="0" applyNumberFormat="1" applyFont="1" applyBorder="1" applyAlignment="1">
      <alignment horizontal="right" vertical="center"/>
    </xf>
    <xf numFmtId="177" fontId="7" fillId="0" borderId="3" xfId="1" applyNumberFormat="1" applyFont="1" applyFill="1" applyBorder="1" applyAlignment="1" applyProtection="1">
      <alignment horizontal="right" vertical="center" shrinkToFit="1"/>
    </xf>
    <xf numFmtId="177" fontId="7" fillId="0" borderId="4" xfId="1" applyNumberFormat="1" applyFont="1" applyFill="1" applyBorder="1" applyAlignment="1" applyProtection="1">
      <alignment horizontal="right" vertical="center" shrinkToFit="1"/>
    </xf>
    <xf numFmtId="177" fontId="7" fillId="0" borderId="8" xfId="1" applyNumberFormat="1" applyFont="1" applyFill="1" applyBorder="1" applyAlignment="1" applyProtection="1">
      <alignment horizontal="right" vertical="center" shrinkToFit="1"/>
    </xf>
    <xf numFmtId="176" fontId="7" fillId="0" borderId="3" xfId="0" applyNumberFormat="1" applyFont="1" applyBorder="1" applyAlignment="1">
      <alignment horizontal="right" vertical="center" shrinkToFit="1"/>
    </xf>
    <xf numFmtId="176" fontId="7" fillId="0" borderId="8" xfId="0" applyNumberFormat="1" applyFont="1" applyBorder="1" applyAlignment="1">
      <alignment horizontal="right" vertical="center" shrinkToFit="1"/>
    </xf>
    <xf numFmtId="177" fontId="29" fillId="5" borderId="3" xfId="1" applyNumberFormat="1" applyFont="1" applyFill="1" applyBorder="1" applyAlignment="1" applyProtection="1">
      <alignment horizontal="right" vertical="center"/>
    </xf>
    <xf numFmtId="177" fontId="29" fillId="5" borderId="4" xfId="1" applyNumberFormat="1" applyFont="1" applyFill="1" applyBorder="1" applyAlignment="1" applyProtection="1">
      <alignment horizontal="right" vertical="center"/>
    </xf>
    <xf numFmtId="177" fontId="29" fillId="5" borderId="8" xfId="1" applyNumberFormat="1" applyFont="1" applyFill="1" applyBorder="1" applyAlignment="1" applyProtection="1">
      <alignment horizontal="right"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5"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0" xfId="0" applyFont="1" applyFill="1" applyAlignment="1">
      <alignment horizontal="center" vertical="center"/>
    </xf>
    <xf numFmtId="0" fontId="7" fillId="3" borderId="1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1" fillId="0" borderId="0" xfId="0" applyFont="1" applyAlignment="1">
      <alignment horizontal="center" vertical="center"/>
    </xf>
    <xf numFmtId="0" fontId="31" fillId="0" borderId="19"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5" fillId="3" borderId="5"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7" xfId="0" applyFont="1" applyFill="1" applyBorder="1" applyAlignment="1">
      <alignment horizontal="center" vertical="center"/>
    </xf>
    <xf numFmtId="0" fontId="4" fillId="0" borderId="39" xfId="0" applyFont="1" applyBorder="1" applyAlignment="1">
      <alignment vertical="center" shrinkToFit="1"/>
    </xf>
    <xf numFmtId="0" fontId="4" fillId="0" borderId="40" xfId="0" applyFont="1" applyBorder="1" applyAlignment="1">
      <alignment vertical="center" shrinkToFit="1"/>
    </xf>
    <xf numFmtId="0" fontId="4" fillId="0" borderId="7" xfId="0" applyFont="1" applyBorder="1" applyAlignment="1">
      <alignment vertical="center" shrinkToFit="1"/>
    </xf>
    <xf numFmtId="177" fontId="30" fillId="4" borderId="41" xfId="1" applyNumberFormat="1" applyFont="1" applyFill="1" applyBorder="1" applyAlignment="1" applyProtection="1">
      <alignment horizontal="right" vertical="center"/>
    </xf>
    <xf numFmtId="177" fontId="30" fillId="4" borderId="42" xfId="1" applyNumberFormat="1" applyFont="1" applyFill="1" applyBorder="1" applyAlignment="1" applyProtection="1">
      <alignment horizontal="right" vertical="center"/>
    </xf>
    <xf numFmtId="177" fontId="30" fillId="4" borderId="38" xfId="1" applyNumberFormat="1" applyFont="1" applyFill="1" applyBorder="1" applyAlignment="1" applyProtection="1">
      <alignment horizontal="right" vertical="center"/>
    </xf>
    <xf numFmtId="183" fontId="7" fillId="0" borderId="31" xfId="1" applyNumberFormat="1" applyFont="1" applyFill="1" applyBorder="1" applyAlignment="1" applyProtection="1">
      <alignment horizontal="right" vertical="center"/>
    </xf>
    <xf numFmtId="183" fontId="7" fillId="0" borderId="33" xfId="1" applyNumberFormat="1" applyFont="1" applyFill="1" applyBorder="1" applyAlignment="1" applyProtection="1">
      <alignment horizontal="right" vertical="center"/>
    </xf>
    <xf numFmtId="183" fontId="7" fillId="0" borderId="25" xfId="1" applyNumberFormat="1" applyFont="1" applyFill="1" applyBorder="1" applyAlignment="1" applyProtection="1">
      <alignment horizontal="right" vertical="center"/>
    </xf>
    <xf numFmtId="183" fontId="7" fillId="0" borderId="28" xfId="1" applyNumberFormat="1" applyFont="1" applyFill="1" applyBorder="1" applyAlignment="1" applyProtection="1">
      <alignment horizontal="right"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8" xfId="0" applyFont="1" applyFill="1" applyBorder="1" applyAlignment="1">
      <alignment horizontal="center" vertical="center"/>
    </xf>
    <xf numFmtId="183" fontId="7" fillId="0" borderId="3" xfId="1" applyNumberFormat="1" applyFont="1" applyFill="1" applyBorder="1" applyAlignment="1" applyProtection="1">
      <alignment horizontal="right" vertical="center"/>
    </xf>
    <xf numFmtId="183" fontId="7" fillId="0" borderId="8" xfId="1" applyNumberFormat="1" applyFont="1" applyFill="1" applyBorder="1" applyAlignment="1" applyProtection="1">
      <alignment horizontal="right" vertical="center"/>
    </xf>
    <xf numFmtId="0" fontId="24" fillId="0" borderId="0" xfId="0" applyFont="1" applyAlignment="1">
      <alignment horizontal="center" vertical="center"/>
    </xf>
    <xf numFmtId="0" fontId="24" fillId="0" borderId="19"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14" fillId="3" borderId="16"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7" xfId="0" applyFont="1" applyFill="1" applyBorder="1" applyAlignment="1">
      <alignment horizontal="center" vertical="center"/>
    </xf>
    <xf numFmtId="0" fontId="4" fillId="0" borderId="40" xfId="0" applyFont="1" applyBorder="1" applyAlignment="1">
      <alignment horizontal="left" vertical="center"/>
    </xf>
    <xf numFmtId="0" fontId="4" fillId="0" borderId="7" xfId="0" applyFont="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186" fontId="4" fillId="0" borderId="50" xfId="0" applyNumberFormat="1" applyFont="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185" fontId="37" fillId="0" borderId="22" xfId="0" applyNumberFormat="1" applyFont="1" applyBorder="1" applyAlignment="1">
      <alignment horizontal="center" vertical="center"/>
    </xf>
    <xf numFmtId="185" fontId="37" fillId="0" borderId="24" xfId="0" applyNumberFormat="1" applyFont="1" applyBorder="1" applyAlignment="1">
      <alignment horizontal="center" vertical="center"/>
    </xf>
  </cellXfs>
  <cellStyles count="2">
    <cellStyle name="桁区切り" xfId="1" builtinId="6"/>
    <cellStyle name="標準" xfId="0" builtinId="0"/>
  </cellStyles>
  <dxfs count="5">
    <dxf>
      <numFmt numFmtId="177" formatCode="#,##0;[Red]\▲#,##0"/>
    </dxf>
    <dxf>
      <font>
        <color rgb="FF0000FF"/>
      </font>
    </dxf>
    <dxf>
      <numFmt numFmtId="3" formatCode="#,##0"/>
    </dxf>
    <dxf>
      <font>
        <color rgb="FF0000FF"/>
      </font>
    </dxf>
    <dxf>
      <numFmt numFmtId="3" formatCode="#,##0"/>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H$2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H$2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76201</xdr:colOff>
      <xdr:row>28</xdr:row>
      <xdr:rowOff>66675</xdr:rowOff>
    </xdr:from>
    <xdr:to>
      <xdr:col>14</xdr:col>
      <xdr:colOff>76201</xdr:colOff>
      <xdr:row>30</xdr:row>
      <xdr:rowOff>105602</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76201" y="5772150"/>
          <a:ext cx="3819525"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rPr>
            <a:t>日本住宅パネル工業協同組合　指定請求書</a:t>
          </a:r>
          <a:endParaRPr kumimoji="1" lang="en-US" altLang="ja-JP" sz="1050" b="1">
            <a:solidFill>
              <a:sysClr val="windowText" lastClr="000000"/>
            </a:solidFill>
          </a:endParaRPr>
        </a:p>
      </xdr:txBody>
    </xdr:sp>
    <xdr:clientData/>
  </xdr:twoCellAnchor>
  <xdr:twoCellAnchor editAs="oneCell">
    <xdr:from>
      <xdr:col>1</xdr:col>
      <xdr:colOff>85725</xdr:colOff>
      <xdr:row>28</xdr:row>
      <xdr:rowOff>114300</xdr:rowOff>
    </xdr:from>
    <xdr:to>
      <xdr:col>1</xdr:col>
      <xdr:colOff>373725</xdr:colOff>
      <xdr:row>30</xdr:row>
      <xdr:rowOff>59400</xdr:rowOff>
    </xdr:to>
    <xdr:pic>
      <xdr:nvPicPr>
        <xdr:cNvPr id="3" name="Picture 4">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819775"/>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22</xdr:col>
          <xdr:colOff>180975</xdr:colOff>
          <xdr:row>20</xdr:row>
          <xdr:rowOff>57150</xdr:rowOff>
        </xdr:from>
        <xdr:to>
          <xdr:col>25</xdr:col>
          <xdr:colOff>76200</xdr:colOff>
          <xdr:row>21</xdr:row>
          <xdr:rowOff>123825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xmlns=""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76200</xdr:rowOff>
        </xdr:from>
        <xdr:to>
          <xdr:col>23</xdr:col>
          <xdr:colOff>38100</xdr:colOff>
          <xdr:row>21</xdr:row>
          <xdr:rowOff>114300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xmlns=""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57150</xdr:rowOff>
        </xdr:from>
        <xdr:to>
          <xdr:col>28</xdr:col>
          <xdr:colOff>9525</xdr:colOff>
          <xdr:row>21</xdr:row>
          <xdr:rowOff>123825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xmlns=""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76201</xdr:colOff>
      <xdr:row>28</xdr:row>
      <xdr:rowOff>66675</xdr:rowOff>
    </xdr:from>
    <xdr:to>
      <xdr:col>14</xdr:col>
      <xdr:colOff>76201</xdr:colOff>
      <xdr:row>30</xdr:row>
      <xdr:rowOff>105602</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76201" y="4867275"/>
          <a:ext cx="3524250"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rPr>
            <a:t>日本住宅パネル工業協同組合　指定請求書</a:t>
          </a:r>
          <a:endParaRPr kumimoji="1" lang="en-US" altLang="ja-JP" sz="1050" b="1">
            <a:solidFill>
              <a:sysClr val="windowText" lastClr="000000"/>
            </a:solidFill>
          </a:endParaRPr>
        </a:p>
      </xdr:txBody>
    </xdr:sp>
    <xdr:clientData/>
  </xdr:twoCellAnchor>
  <xdr:twoCellAnchor editAs="oneCell">
    <xdr:from>
      <xdr:col>1</xdr:col>
      <xdr:colOff>85725</xdr:colOff>
      <xdr:row>28</xdr:row>
      <xdr:rowOff>114300</xdr:rowOff>
    </xdr:from>
    <xdr:to>
      <xdr:col>1</xdr:col>
      <xdr:colOff>373725</xdr:colOff>
      <xdr:row>30</xdr:row>
      <xdr:rowOff>59400</xdr:rowOff>
    </xdr:to>
    <xdr:pic>
      <xdr:nvPicPr>
        <xdr:cNvPr id="4" name="Picture 4">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819775"/>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22</xdr:col>
          <xdr:colOff>180975</xdr:colOff>
          <xdr:row>20</xdr:row>
          <xdr:rowOff>57150</xdr:rowOff>
        </xdr:from>
        <xdr:to>
          <xdr:col>25</xdr:col>
          <xdr:colOff>76200</xdr:colOff>
          <xdr:row>21</xdr:row>
          <xdr:rowOff>95250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xmlns=""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76200</xdr:rowOff>
        </xdr:from>
        <xdr:to>
          <xdr:col>23</xdr:col>
          <xdr:colOff>38100</xdr:colOff>
          <xdr:row>21</xdr:row>
          <xdr:rowOff>85725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xmlns=""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57150</xdr:rowOff>
        </xdr:from>
        <xdr:to>
          <xdr:col>28</xdr:col>
          <xdr:colOff>9525</xdr:colOff>
          <xdr:row>21</xdr:row>
          <xdr:rowOff>95250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xmlns=""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128954</xdr:colOff>
          <xdr:row>62</xdr:row>
          <xdr:rowOff>117475</xdr:rowOff>
        </xdr:from>
        <xdr:to>
          <xdr:col>31</xdr:col>
          <xdr:colOff>268679</xdr:colOff>
          <xdr:row>65</xdr:row>
          <xdr:rowOff>71125</xdr:rowOff>
        </xdr:to>
        <xdr:pic>
          <xdr:nvPicPr>
            <xdr:cNvPr id="10" name="図 9">
              <a:extLst>
                <a:ext uri="{FF2B5EF4-FFF2-40B4-BE49-F238E27FC236}">
                  <a16:creationId xmlns:a16="http://schemas.microsoft.com/office/drawing/2014/main" xmlns="" id="{00000000-0008-0000-0200-00000A000000}"/>
                </a:ext>
              </a:extLst>
            </xdr:cNvPr>
            <xdr:cNvPicPr>
              <a:picLocks noChangeArrowheads="1"/>
              <a:extLst>
                <a:ext uri="{84589F7E-364E-4C9E-8A38-B11213B215E9}">
                  <a14:cameraTool cellRange="Sheet1!$B$7:$F$7" spid="_x0000_s2333"/>
                </a:ext>
              </a:extLst>
            </xdr:cNvPicPr>
          </xdr:nvPicPr>
          <xdr:blipFill>
            <a:blip xmlns:r="http://schemas.openxmlformats.org/officeDocument/2006/relationships" r:embed="rId1"/>
            <a:srcRect/>
            <a:stretch>
              <a:fillRect/>
            </a:stretch>
          </xdr:blipFill>
          <xdr:spPr bwMode="auto">
            <a:xfrm>
              <a:off x="5224829" y="1140460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1</xdr:col>
      <xdr:colOff>104774</xdr:colOff>
      <xdr:row>28</xdr:row>
      <xdr:rowOff>161924</xdr:rowOff>
    </xdr:from>
    <xdr:ext cx="324000" cy="324000"/>
    <xdr:pic>
      <xdr:nvPicPr>
        <xdr:cNvPr id="11" name="Picture 4">
          <a:extLst>
            <a:ext uri="{FF2B5EF4-FFF2-40B4-BE49-F238E27FC236}">
              <a16:creationId xmlns:a16="http://schemas.microsoft.com/office/drawing/2014/main" xmlns="" id="{00000000-0008-0000-0200-00000B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9" y="5153024"/>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76201</xdr:colOff>
      <xdr:row>28</xdr:row>
      <xdr:rowOff>117474</xdr:rowOff>
    </xdr:from>
    <xdr:to>
      <xdr:col>9</xdr:col>
      <xdr:colOff>327301</xdr:colOff>
      <xdr:row>30</xdr:row>
      <xdr:rowOff>170574</xdr:rowOff>
    </xdr:to>
    <xdr:sp macro="" textlink="">
      <xdr:nvSpPr>
        <xdr:cNvPr id="16" name="正方形/長方形 15">
          <a:extLst>
            <a:ext uri="{FF2B5EF4-FFF2-40B4-BE49-F238E27FC236}">
              <a16:creationId xmlns:a16="http://schemas.microsoft.com/office/drawing/2014/main" xmlns="" id="{00000000-0008-0000-0200-000010000000}"/>
            </a:ext>
          </a:extLst>
        </xdr:cNvPr>
        <xdr:cNvSpPr/>
      </xdr:nvSpPr>
      <xdr:spPr>
        <a:xfrm>
          <a:off x="76201" y="5041899"/>
          <a:ext cx="2880000" cy="39600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128954</xdr:colOff>
          <xdr:row>28</xdr:row>
          <xdr:rowOff>114300</xdr:rowOff>
        </xdr:from>
        <xdr:to>
          <xdr:col>31</xdr:col>
          <xdr:colOff>268679</xdr:colOff>
          <xdr:row>31</xdr:row>
          <xdr:rowOff>67950</xdr:rowOff>
        </xdr:to>
        <xdr:pic>
          <xdr:nvPicPr>
            <xdr:cNvPr id="20" name="図 19">
              <a:extLst>
                <a:ext uri="{FF2B5EF4-FFF2-40B4-BE49-F238E27FC236}">
                  <a16:creationId xmlns:a16="http://schemas.microsoft.com/office/drawing/2014/main" xmlns="" id="{00000000-0008-0000-0200-000014000000}"/>
                </a:ext>
              </a:extLst>
            </xdr:cNvPr>
            <xdr:cNvPicPr>
              <a:picLocks noChangeArrowheads="1"/>
              <a:extLst>
                <a:ext uri="{84589F7E-364E-4C9E-8A38-B11213B215E9}">
                  <a14:cameraTool cellRange="Sheet1!$B$7:$F$7" spid="_x0000_s2334"/>
                </a:ext>
              </a:extLst>
            </xdr:cNvPicPr>
          </xdr:nvPicPr>
          <xdr:blipFill>
            <a:blip xmlns:r="http://schemas.openxmlformats.org/officeDocument/2006/relationships" r:embed="rId1"/>
            <a:srcRect/>
            <a:stretch>
              <a:fillRect/>
            </a:stretch>
          </xdr:blipFill>
          <xdr:spPr bwMode="auto">
            <a:xfrm>
              <a:off x="5224829" y="5038725"/>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1</xdr:col>
      <xdr:colOff>104774</xdr:colOff>
      <xdr:row>62</xdr:row>
      <xdr:rowOff>161924</xdr:rowOff>
    </xdr:from>
    <xdr:ext cx="324000" cy="324000"/>
    <xdr:pic>
      <xdr:nvPicPr>
        <xdr:cNvPr id="3" name="Picture 4">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9" y="11515724"/>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76201</xdr:colOff>
      <xdr:row>62</xdr:row>
      <xdr:rowOff>117474</xdr:rowOff>
    </xdr:from>
    <xdr:to>
      <xdr:col>9</xdr:col>
      <xdr:colOff>327301</xdr:colOff>
      <xdr:row>64</xdr:row>
      <xdr:rowOff>170574</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76201" y="11404599"/>
          <a:ext cx="2880000" cy="39600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omments" Target="../comments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7"/>
  <sheetViews>
    <sheetView workbookViewId="0">
      <selection activeCell="B21" sqref="B21"/>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2" width="2.125" style="2" customWidth="1"/>
    <col min="23" max="23" width="2.625" style="2" customWidth="1"/>
    <col min="24" max="24" width="3.125" style="2" customWidth="1"/>
    <col min="25" max="26" width="2.125" style="2" customWidth="1"/>
    <col min="27" max="27" width="3.625" style="2" customWidth="1"/>
    <col min="28" max="32" width="2.625" style="2" customWidth="1"/>
    <col min="33" max="33" width="2.5" style="2" customWidth="1"/>
    <col min="34" max="34" width="5.875" style="2" hidden="1" customWidth="1"/>
    <col min="35" max="35" width="5.25" style="2" hidden="1" customWidth="1"/>
    <col min="36" max="37" width="9" style="2" hidden="1" customWidth="1"/>
    <col min="38" max="16384" width="9" style="2"/>
  </cols>
  <sheetData>
    <row r="1" spans="1:38" ht="12" customHeight="1" thickBot="1">
      <c r="A1" s="1"/>
      <c r="B1" s="1"/>
      <c r="C1" s="1"/>
      <c r="D1" s="1"/>
      <c r="E1" s="1"/>
      <c r="F1" s="1"/>
      <c r="AA1" s="1"/>
      <c r="AB1" s="1"/>
      <c r="AC1" s="1"/>
      <c r="AD1" s="1"/>
      <c r="AE1" s="1"/>
      <c r="AF1" s="1"/>
      <c r="AG1" s="1"/>
      <c r="AH1" s="1"/>
      <c r="AI1" s="1"/>
    </row>
    <row r="2" spans="1:38" ht="17.25" customHeight="1" thickBot="1">
      <c r="A2" s="1"/>
      <c r="B2" s="61" t="s">
        <v>48</v>
      </c>
      <c r="C2" s="62"/>
      <c r="D2" s="62"/>
      <c r="E2" s="62"/>
      <c r="F2" s="62"/>
      <c r="G2" s="62"/>
      <c r="H2" s="62"/>
      <c r="I2" s="62"/>
      <c r="J2" s="62"/>
      <c r="K2" s="62"/>
      <c r="L2" s="63"/>
      <c r="N2" s="64"/>
      <c r="O2" s="64"/>
      <c r="P2" s="64"/>
      <c r="Q2" s="65"/>
      <c r="R2" s="65"/>
      <c r="S2" s="65"/>
      <c r="T2" s="65"/>
      <c r="U2" s="65"/>
      <c r="V2" s="65"/>
      <c r="W2" s="65"/>
      <c r="Y2" s="66" t="s">
        <v>16</v>
      </c>
      <c r="Z2" s="67"/>
      <c r="AA2" s="68"/>
      <c r="AB2" s="69" t="str">
        <f ca="1">AH2</f>
        <v>2309-36831</v>
      </c>
      <c r="AC2" s="69"/>
      <c r="AD2" s="69"/>
      <c r="AE2" s="69"/>
      <c r="AF2" s="70"/>
      <c r="AG2" s="1"/>
      <c r="AH2" s="48" t="str">
        <f ca="1">RIGHT(TEXT(YEAR(B8),"0000"),2)&amp;TEXT(MONTH(B8),"00")&amp;"-"&amp;TEXT(INT(RAND()*100000),"00000")</f>
        <v>2309-36831</v>
      </c>
      <c r="AI2" s="48"/>
    </row>
    <row r="3" spans="1:38"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row>
    <row r="4" spans="1:38" ht="15" customHeight="1">
      <c r="A4" s="1"/>
      <c r="B4" s="3" t="s">
        <v>13</v>
      </c>
      <c r="C4" s="80" t="s">
        <v>3</v>
      </c>
      <c r="D4" s="81"/>
      <c r="E4" s="81"/>
      <c r="F4" s="81"/>
      <c r="G4" s="81"/>
      <c r="H4" s="81"/>
      <c r="I4" s="81"/>
      <c r="J4" s="81"/>
      <c r="K4" s="81"/>
      <c r="L4" s="82"/>
      <c r="N4" s="83" t="s">
        <v>14</v>
      </c>
      <c r="O4" s="84"/>
      <c r="P4" s="84"/>
      <c r="Q4" s="84"/>
      <c r="R4" s="84"/>
      <c r="S4" s="85"/>
      <c r="T4" s="86" t="s">
        <v>45</v>
      </c>
      <c r="U4" s="87"/>
      <c r="V4" s="87"/>
      <c r="W4" s="87"/>
      <c r="X4" s="87"/>
      <c r="Y4" s="88"/>
      <c r="Z4" s="49" t="s">
        <v>50</v>
      </c>
      <c r="AA4" s="50"/>
      <c r="AB4" s="50"/>
      <c r="AC4" s="50"/>
      <c r="AD4" s="50"/>
      <c r="AE4" s="50"/>
      <c r="AF4" s="51"/>
      <c r="AG4" s="1"/>
      <c r="AH4" s="1"/>
    </row>
    <row r="5" spans="1:38" ht="18" customHeight="1">
      <c r="A5" s="1"/>
      <c r="B5" s="17">
        <v>1099</v>
      </c>
      <c r="C5" s="52" t="s">
        <v>72</v>
      </c>
      <c r="D5" s="53"/>
      <c r="E5" s="53"/>
      <c r="F5" s="53"/>
      <c r="G5" s="53"/>
      <c r="H5" s="53"/>
      <c r="I5" s="53"/>
      <c r="J5" s="53"/>
      <c r="K5" s="53"/>
      <c r="L5" s="54"/>
      <c r="N5" s="55">
        <f>M28</f>
        <v>21364</v>
      </c>
      <c r="O5" s="56"/>
      <c r="P5" s="56"/>
      <c r="Q5" s="56"/>
      <c r="R5" s="56"/>
      <c r="S5" s="57"/>
      <c r="T5" s="55">
        <f ca="1">Q28</f>
        <v>2136.4</v>
      </c>
      <c r="U5" s="56"/>
      <c r="V5" s="56"/>
      <c r="W5" s="56"/>
      <c r="X5" s="56"/>
      <c r="Y5" s="57"/>
      <c r="Z5" s="58">
        <f ca="1">N5+T5</f>
        <v>23500.400000000001</v>
      </c>
      <c r="AA5" s="59"/>
      <c r="AB5" s="59"/>
      <c r="AC5" s="59"/>
      <c r="AD5" s="59"/>
      <c r="AE5" s="59"/>
      <c r="AF5" s="60"/>
      <c r="AG5" s="1"/>
    </row>
    <row r="6" spans="1:38" ht="18" customHeight="1">
      <c r="A6" s="1"/>
      <c r="B6" s="1"/>
      <c r="C6" s="1"/>
      <c r="D6" s="1"/>
      <c r="E6" s="1"/>
      <c r="F6" s="1"/>
      <c r="G6" s="1"/>
      <c r="H6" s="4"/>
      <c r="I6" s="4"/>
      <c r="J6" s="4"/>
      <c r="K6" s="4"/>
      <c r="L6" s="4"/>
      <c r="M6" s="4"/>
      <c r="N6" s="4"/>
      <c r="O6" s="4"/>
      <c r="Y6" s="4"/>
      <c r="Z6" s="4"/>
      <c r="AA6" s="1"/>
      <c r="AB6" s="1"/>
      <c r="AC6" s="1"/>
      <c r="AD6" s="1"/>
      <c r="AE6" s="1"/>
      <c r="AF6" s="1"/>
      <c r="AG6" s="1"/>
    </row>
    <row r="7" spans="1:38" ht="18" customHeight="1">
      <c r="A7" s="1"/>
      <c r="B7" s="71" t="s">
        <v>0</v>
      </c>
      <c r="C7" s="72"/>
      <c r="D7" s="72"/>
      <c r="E7" s="72"/>
      <c r="F7" s="73"/>
      <c r="G7" s="74" t="s">
        <v>1</v>
      </c>
      <c r="H7" s="74"/>
      <c r="I7" s="74" t="s">
        <v>2</v>
      </c>
      <c r="J7" s="74"/>
      <c r="K7" s="74"/>
      <c r="L7" s="74"/>
      <c r="N7" s="2" t="s">
        <v>22</v>
      </c>
      <c r="AG7" s="1"/>
    </row>
    <row r="8" spans="1:38" ht="18" customHeight="1">
      <c r="A8" s="1"/>
      <c r="B8" s="75">
        <v>45199</v>
      </c>
      <c r="C8" s="76"/>
      <c r="D8" s="76"/>
      <c r="E8" s="76"/>
      <c r="F8" s="77"/>
      <c r="G8" s="78">
        <v>1236541</v>
      </c>
      <c r="H8" s="78"/>
      <c r="I8" s="79" t="s">
        <v>70</v>
      </c>
      <c r="J8" s="79"/>
      <c r="K8" s="79"/>
      <c r="L8" s="79"/>
      <c r="N8" s="93" t="s">
        <v>53</v>
      </c>
      <c r="O8" s="94"/>
      <c r="P8" s="95"/>
      <c r="Q8" s="96" t="str">
        <f>C5</f>
        <v>山本　三郎</v>
      </c>
      <c r="R8" s="97"/>
      <c r="S8" s="97"/>
      <c r="T8" s="97"/>
      <c r="U8" s="97"/>
      <c r="V8" s="97"/>
      <c r="W8" s="97"/>
      <c r="X8" s="97"/>
      <c r="Y8" s="97"/>
      <c r="Z8" s="98"/>
      <c r="AA8" s="98"/>
      <c r="AB8" s="98"/>
      <c r="AC8" s="98"/>
      <c r="AD8" s="98"/>
      <c r="AE8" s="98"/>
      <c r="AF8" s="99"/>
      <c r="AG8" s="1"/>
    </row>
    <row r="9" spans="1:38" ht="18" customHeight="1">
      <c r="A9" s="1"/>
      <c r="B9" s="71" t="s">
        <v>12</v>
      </c>
      <c r="C9" s="72"/>
      <c r="D9" s="72"/>
      <c r="E9" s="72"/>
      <c r="F9" s="72"/>
      <c r="G9" s="72"/>
      <c r="H9" s="72"/>
      <c r="I9" s="72"/>
      <c r="J9" s="72"/>
      <c r="K9" s="72"/>
      <c r="L9" s="73"/>
      <c r="N9" s="100" t="s">
        <v>20</v>
      </c>
      <c r="O9" s="101"/>
      <c r="P9" s="102"/>
      <c r="Q9" s="103">
        <v>1251254</v>
      </c>
      <c r="R9" s="104"/>
      <c r="S9" s="104"/>
      <c r="T9" s="104"/>
      <c r="U9" s="104"/>
      <c r="V9" s="105"/>
      <c r="W9" s="106" t="s">
        <v>21</v>
      </c>
      <c r="X9" s="107"/>
      <c r="Y9" s="108"/>
      <c r="Z9" s="109" t="s">
        <v>71</v>
      </c>
      <c r="AA9" s="110"/>
      <c r="AB9" s="110"/>
      <c r="AC9" s="110"/>
      <c r="AD9" s="110"/>
      <c r="AE9" s="110"/>
      <c r="AF9" s="111"/>
      <c r="AG9" s="1"/>
      <c r="AH9" s="8"/>
    </row>
    <row r="10" spans="1:38" ht="18" customHeight="1">
      <c r="A10" s="5"/>
      <c r="B10" s="52" t="s">
        <v>80</v>
      </c>
      <c r="C10" s="53"/>
      <c r="D10" s="53"/>
      <c r="E10" s="53"/>
      <c r="F10" s="53"/>
      <c r="G10" s="53"/>
      <c r="H10" s="53"/>
      <c r="I10" s="53"/>
      <c r="J10" s="53"/>
      <c r="K10" s="53"/>
      <c r="L10" s="54"/>
      <c r="N10" s="128" t="s">
        <v>52</v>
      </c>
      <c r="O10" s="129"/>
      <c r="P10" s="130"/>
      <c r="Q10" s="134" t="s">
        <v>82</v>
      </c>
      <c r="R10" s="135"/>
      <c r="S10" s="135"/>
      <c r="T10" s="135"/>
      <c r="U10" s="135"/>
      <c r="V10" s="135"/>
      <c r="W10" s="135"/>
      <c r="X10" s="135"/>
      <c r="Y10" s="135"/>
      <c r="Z10" s="135"/>
      <c r="AA10" s="135"/>
      <c r="AB10" s="135"/>
      <c r="AC10" s="135"/>
      <c r="AD10" s="135"/>
      <c r="AE10" s="135"/>
      <c r="AF10" s="136"/>
      <c r="AG10" s="1"/>
      <c r="AH10" s="89"/>
      <c r="AI10" s="89"/>
    </row>
    <row r="11" spans="1:38" ht="18" customHeight="1">
      <c r="A11" s="1"/>
      <c r="B11" s="71" t="s">
        <v>30</v>
      </c>
      <c r="C11" s="72"/>
      <c r="D11" s="72"/>
      <c r="E11" s="72"/>
      <c r="F11" s="72"/>
      <c r="G11" s="72"/>
      <c r="H11" s="72"/>
      <c r="I11" s="72"/>
      <c r="J11" s="72"/>
      <c r="K11" s="72"/>
      <c r="L11" s="73"/>
      <c r="N11" s="131"/>
      <c r="O11" s="132"/>
      <c r="P11" s="133"/>
      <c r="Q11" s="90" t="s">
        <v>83</v>
      </c>
      <c r="R11" s="91"/>
      <c r="S11" s="91"/>
      <c r="T11" s="91"/>
      <c r="U11" s="91"/>
      <c r="V11" s="91"/>
      <c r="W11" s="91"/>
      <c r="X11" s="91"/>
      <c r="Y11" s="91"/>
      <c r="Z11" s="91"/>
      <c r="AA11" s="91"/>
      <c r="AB11" s="91"/>
      <c r="AC11" s="91"/>
      <c r="AD11" s="91"/>
      <c r="AE11" s="91"/>
      <c r="AF11" s="92"/>
    </row>
    <row r="12" spans="1:38" ht="18" customHeight="1">
      <c r="A12" s="5"/>
      <c r="B12" s="52" t="s">
        <v>81</v>
      </c>
      <c r="C12" s="53"/>
      <c r="D12" s="53"/>
      <c r="E12" s="53"/>
      <c r="F12" s="53"/>
      <c r="G12" s="53"/>
      <c r="H12" s="53"/>
      <c r="I12" s="53"/>
      <c r="J12" s="53"/>
      <c r="K12" s="53"/>
      <c r="L12" s="54"/>
      <c r="N12" s="112" t="s">
        <v>10</v>
      </c>
      <c r="O12" s="113"/>
      <c r="P12" s="114"/>
      <c r="Q12" s="118" t="s">
        <v>72</v>
      </c>
      <c r="R12" s="118"/>
      <c r="S12" s="118"/>
      <c r="T12" s="118"/>
      <c r="U12" s="118"/>
      <c r="V12" s="118"/>
      <c r="W12" s="118"/>
      <c r="X12" s="118"/>
      <c r="Y12" s="118"/>
      <c r="Z12" s="118"/>
      <c r="AA12" s="118"/>
      <c r="AB12" s="118"/>
      <c r="AC12" s="118"/>
      <c r="AD12" s="120" t="s">
        <v>25</v>
      </c>
      <c r="AE12" s="120"/>
      <c r="AF12" s="121"/>
    </row>
    <row r="13" spans="1:38" ht="18" customHeight="1">
      <c r="A13" s="1"/>
      <c r="N13" s="115"/>
      <c r="O13" s="116"/>
      <c r="P13" s="117"/>
      <c r="Q13" s="119"/>
      <c r="R13" s="119"/>
      <c r="S13" s="119"/>
      <c r="T13" s="119"/>
      <c r="U13" s="119"/>
      <c r="V13" s="119"/>
      <c r="W13" s="119"/>
      <c r="X13" s="119"/>
      <c r="Y13" s="119"/>
      <c r="Z13" s="119"/>
      <c r="AA13" s="119"/>
      <c r="AB13" s="119"/>
      <c r="AC13" s="119"/>
      <c r="AD13" s="122"/>
      <c r="AE13" s="122"/>
      <c r="AF13" s="123"/>
    </row>
    <row r="14" spans="1:38" ht="15.95" customHeight="1">
      <c r="A14" s="1"/>
      <c r="B14" s="124" t="s">
        <v>64</v>
      </c>
      <c r="C14" s="125"/>
      <c r="D14" s="126"/>
      <c r="E14" s="124" t="s">
        <v>65</v>
      </c>
      <c r="F14" s="125"/>
      <c r="G14" s="126"/>
      <c r="H14" s="127" t="s">
        <v>66</v>
      </c>
      <c r="I14" s="127"/>
      <c r="J14" s="127"/>
      <c r="K14" s="127"/>
      <c r="L14" s="127"/>
      <c r="N14" s="266" t="s">
        <v>84</v>
      </c>
      <c r="O14" s="266"/>
      <c r="P14" s="266"/>
      <c r="Q14" s="266"/>
      <c r="R14" s="266"/>
      <c r="S14" s="266"/>
      <c r="T14" s="266"/>
      <c r="U14" s="266"/>
      <c r="V14" s="266"/>
      <c r="W14" s="266"/>
      <c r="X14" s="266"/>
      <c r="Y14" s="266"/>
      <c r="Z14" s="266"/>
      <c r="AA14" s="266"/>
      <c r="AB14" s="266"/>
      <c r="AC14" s="266"/>
      <c r="AD14" s="266"/>
      <c r="AE14" s="266"/>
      <c r="AF14" s="266"/>
      <c r="AL14" s="13"/>
    </row>
    <row r="15" spans="1:38" ht="15.95" customHeight="1">
      <c r="A15" s="1"/>
      <c r="B15" s="137">
        <v>1500000</v>
      </c>
      <c r="C15" s="138"/>
      <c r="D15" s="139"/>
      <c r="E15" s="137">
        <v>250000</v>
      </c>
      <c r="F15" s="138"/>
      <c r="G15" s="139"/>
      <c r="H15" s="140">
        <f>B15-E15</f>
        <v>1250000</v>
      </c>
      <c r="I15" s="140"/>
      <c r="J15" s="140"/>
      <c r="K15" s="140"/>
      <c r="L15" s="140"/>
      <c r="N15" s="14"/>
      <c r="AL15" s="13"/>
    </row>
    <row r="16" spans="1:38" ht="15.95" customHeight="1">
      <c r="A16" s="5"/>
      <c r="B16" s="141" t="s">
        <v>23</v>
      </c>
      <c r="C16" s="143" t="s">
        <v>27</v>
      </c>
      <c r="D16" s="144"/>
      <c r="E16" s="144"/>
      <c r="F16" s="145"/>
      <c r="G16" s="145"/>
      <c r="H16" s="145"/>
      <c r="I16" s="145"/>
      <c r="J16" s="145"/>
      <c r="K16" s="145"/>
      <c r="L16" s="145"/>
      <c r="M16" s="145"/>
      <c r="N16" s="145"/>
      <c r="O16" s="145"/>
      <c r="P16" s="145"/>
      <c r="Q16" s="145"/>
      <c r="R16" s="145"/>
      <c r="S16" s="145"/>
      <c r="T16" s="145"/>
    </row>
    <row r="17" spans="1:38" ht="15.95" customHeight="1">
      <c r="A17" s="1"/>
      <c r="B17" s="142"/>
      <c r="C17" s="145"/>
      <c r="D17" s="145"/>
      <c r="E17" s="145"/>
      <c r="F17" s="145"/>
      <c r="G17" s="145"/>
      <c r="H17" s="145"/>
      <c r="I17" s="145"/>
      <c r="J17" s="145"/>
      <c r="K17" s="145"/>
      <c r="L17" s="145"/>
      <c r="M17" s="145"/>
      <c r="N17" s="145"/>
      <c r="O17" s="145"/>
      <c r="P17" s="145"/>
      <c r="Q17" s="145"/>
      <c r="R17" s="145"/>
      <c r="S17" s="145"/>
      <c r="T17" s="145"/>
      <c r="U17" s="16" t="s">
        <v>28</v>
      </c>
    </row>
    <row r="18" spans="1:38" ht="15.95" customHeight="1">
      <c r="A18" s="1"/>
      <c r="B18" s="7" t="s">
        <v>54</v>
      </c>
      <c r="C18" s="146" t="s">
        <v>4</v>
      </c>
      <c r="D18" s="147"/>
      <c r="E18" s="147"/>
      <c r="F18" s="147"/>
      <c r="G18" s="148"/>
      <c r="H18" s="146" t="s">
        <v>5</v>
      </c>
      <c r="I18" s="148"/>
      <c r="J18" s="7" t="s">
        <v>6</v>
      </c>
      <c r="K18" s="146" t="s">
        <v>7</v>
      </c>
      <c r="L18" s="147"/>
      <c r="M18" s="148"/>
      <c r="N18" s="146" t="s">
        <v>11</v>
      </c>
      <c r="O18" s="148"/>
      <c r="P18" s="146" t="s">
        <v>8</v>
      </c>
      <c r="Q18" s="147"/>
      <c r="R18" s="147"/>
      <c r="S18" s="148"/>
      <c r="U18" s="149" t="s">
        <v>77</v>
      </c>
      <c r="V18" s="150"/>
      <c r="W18" s="150"/>
      <c r="X18" s="150"/>
      <c r="Y18" s="150"/>
      <c r="Z18" s="150"/>
      <c r="AA18" s="150"/>
      <c r="AB18" s="150"/>
      <c r="AC18" s="150"/>
      <c r="AD18" s="150"/>
      <c r="AE18" s="151" t="s">
        <v>31</v>
      </c>
      <c r="AF18" s="152"/>
      <c r="AI18" s="32">
        <f>SUM(AI19:AI23)</f>
        <v>5</v>
      </c>
      <c r="AK18" s="7" t="s">
        <v>51</v>
      </c>
      <c r="AL18" s="35" t="s">
        <v>57</v>
      </c>
    </row>
    <row r="19" spans="1:38" ht="15.95" customHeight="1">
      <c r="A19" s="1"/>
      <c r="B19" s="39">
        <v>45179</v>
      </c>
      <c r="C19" s="153" t="s">
        <v>73</v>
      </c>
      <c r="D19" s="154"/>
      <c r="E19" s="154"/>
      <c r="F19" s="154"/>
      <c r="G19" s="155"/>
      <c r="H19" s="156">
        <v>1</v>
      </c>
      <c r="I19" s="157"/>
      <c r="J19" s="23" t="s">
        <v>74</v>
      </c>
      <c r="K19" s="158">
        <v>20000</v>
      </c>
      <c r="L19" s="159"/>
      <c r="M19" s="160"/>
      <c r="N19" s="161">
        <v>10</v>
      </c>
      <c r="O19" s="162"/>
      <c r="P19" s="163">
        <f>IF(OR(B19="",C19=""),"",AK19*K19)</f>
        <v>20000</v>
      </c>
      <c r="Q19" s="164"/>
      <c r="R19" s="164"/>
      <c r="S19" s="165"/>
      <c r="U19" s="166" t="s">
        <v>78</v>
      </c>
      <c r="V19" s="167"/>
      <c r="W19" s="167"/>
      <c r="X19" s="167"/>
      <c r="Y19" s="167"/>
      <c r="Z19" s="167"/>
      <c r="AA19" s="167"/>
      <c r="AB19" s="167"/>
      <c r="AC19" s="167"/>
      <c r="AD19" s="167"/>
      <c r="AE19" s="168" t="s">
        <v>32</v>
      </c>
      <c r="AF19" s="169"/>
      <c r="AI19" s="32">
        <f>IF(H19=INT(H19),1,"ari")</f>
        <v>1</v>
      </c>
      <c r="AJ19" s="22">
        <f>IFERROR(1/COUNTIF($N$19:$O$23,N19),0)</f>
        <v>0.5</v>
      </c>
      <c r="AK19" s="36">
        <f>ROUND(H19,1)</f>
        <v>1</v>
      </c>
      <c r="AL19" s="35" t="s">
        <v>63</v>
      </c>
    </row>
    <row r="20" spans="1:38" ht="15.95" customHeight="1">
      <c r="A20" s="6"/>
      <c r="B20" s="40">
        <v>45179</v>
      </c>
      <c r="C20" s="192" t="s">
        <v>75</v>
      </c>
      <c r="D20" s="193"/>
      <c r="E20" s="193"/>
      <c r="F20" s="193"/>
      <c r="G20" s="194"/>
      <c r="H20" s="195">
        <v>1</v>
      </c>
      <c r="I20" s="196"/>
      <c r="J20" s="24" t="s">
        <v>76</v>
      </c>
      <c r="K20" s="170">
        <v>1364</v>
      </c>
      <c r="L20" s="171"/>
      <c r="M20" s="172"/>
      <c r="N20" s="173">
        <v>10</v>
      </c>
      <c r="O20" s="174"/>
      <c r="P20" s="175">
        <f>IF(OR(B20="",C20=""),"",AK20*K20)</f>
        <v>1364</v>
      </c>
      <c r="Q20" s="176"/>
      <c r="R20" s="176"/>
      <c r="S20" s="177"/>
      <c r="U20" s="191" t="s">
        <v>34</v>
      </c>
      <c r="V20" s="191"/>
      <c r="W20" s="191"/>
      <c r="X20" s="191"/>
      <c r="Y20" s="191"/>
      <c r="Z20" s="191"/>
      <c r="AA20" s="191"/>
      <c r="AB20" s="191"/>
      <c r="AC20" s="191" t="s">
        <v>33</v>
      </c>
      <c r="AD20" s="191"/>
      <c r="AE20" s="191"/>
      <c r="AF20" s="191"/>
      <c r="AI20" s="33">
        <f t="shared" ref="AI20:AI23" si="0">IF(H20=INT(H20),1,"ari")</f>
        <v>1</v>
      </c>
      <c r="AJ20" s="22">
        <f>IFERROR(1/COUNTIF($N$19:$O$23,N20),0)</f>
        <v>0.5</v>
      </c>
      <c r="AK20" s="37">
        <f>ROUND(H20,1)</f>
        <v>1</v>
      </c>
      <c r="AL20" s="35" t="s">
        <v>58</v>
      </c>
    </row>
    <row r="21" spans="1:38" ht="15.95" customHeight="1">
      <c r="A21" s="6"/>
      <c r="B21" s="40"/>
      <c r="C21" s="192"/>
      <c r="D21" s="193"/>
      <c r="E21" s="193"/>
      <c r="F21" s="193"/>
      <c r="G21" s="194"/>
      <c r="H21" s="195"/>
      <c r="I21" s="196"/>
      <c r="J21" s="24"/>
      <c r="K21" s="170"/>
      <c r="L21" s="171"/>
      <c r="M21" s="172"/>
      <c r="N21" s="173"/>
      <c r="O21" s="174"/>
      <c r="P21" s="175" t="str">
        <f>IF(OR(B21="",C21=""),"",AK21*K21)</f>
        <v/>
      </c>
      <c r="Q21" s="176"/>
      <c r="R21" s="176"/>
      <c r="S21" s="177"/>
      <c r="U21" s="197"/>
      <c r="V21" s="197"/>
      <c r="W21" s="197"/>
      <c r="X21" s="197"/>
      <c r="Y21" s="197"/>
      <c r="Z21" s="197"/>
      <c r="AA21" s="197"/>
      <c r="AB21" s="197"/>
      <c r="AC21" s="199">
        <v>1260000</v>
      </c>
      <c r="AD21" s="199"/>
      <c r="AE21" s="199"/>
      <c r="AF21" s="199"/>
      <c r="AH21" s="18">
        <v>2</v>
      </c>
      <c r="AI21" s="33">
        <f t="shared" si="0"/>
        <v>1</v>
      </c>
      <c r="AJ21" s="22">
        <f>IFERROR(1/COUNTIF($N$19:$O$23,N21),0)</f>
        <v>0</v>
      </c>
      <c r="AK21" s="37">
        <f>ROUND(H21,1)</f>
        <v>0</v>
      </c>
      <c r="AL21" s="35" t="s">
        <v>59</v>
      </c>
    </row>
    <row r="22" spans="1:38" ht="15.95" customHeight="1">
      <c r="A22" s="1"/>
      <c r="B22" s="40"/>
      <c r="C22" s="192"/>
      <c r="D22" s="193"/>
      <c r="E22" s="193"/>
      <c r="F22" s="193"/>
      <c r="G22" s="194"/>
      <c r="H22" s="195"/>
      <c r="I22" s="196"/>
      <c r="J22" s="24"/>
      <c r="K22" s="170"/>
      <c r="L22" s="171"/>
      <c r="M22" s="172"/>
      <c r="N22" s="173"/>
      <c r="O22" s="174"/>
      <c r="P22" s="175" t="str">
        <f>IF(OR(B22="",C22=""),"",AK22*K22)</f>
        <v/>
      </c>
      <c r="Q22" s="176"/>
      <c r="R22" s="176"/>
      <c r="S22" s="177"/>
      <c r="U22" s="198"/>
      <c r="V22" s="198"/>
      <c r="W22" s="198"/>
      <c r="X22" s="198"/>
      <c r="Y22" s="198"/>
      <c r="Z22" s="198"/>
      <c r="AA22" s="198"/>
      <c r="AB22" s="198"/>
      <c r="AC22" s="200"/>
      <c r="AD22" s="200"/>
      <c r="AE22" s="200"/>
      <c r="AF22" s="200"/>
      <c r="AH22" s="1"/>
      <c r="AI22" s="34">
        <f t="shared" si="0"/>
        <v>1</v>
      </c>
      <c r="AJ22" s="22">
        <f>IFERROR(1/COUNTIF($N$19:$O$23,N22),0)</f>
        <v>0</v>
      </c>
      <c r="AK22" s="37">
        <f>ROUND(H22,1)</f>
        <v>0</v>
      </c>
      <c r="AL22" s="35" t="s">
        <v>60</v>
      </c>
    </row>
    <row r="23" spans="1:38" ht="15.95" customHeight="1" thickBot="1">
      <c r="A23" s="1"/>
      <c r="B23" s="41"/>
      <c r="C23" s="178"/>
      <c r="D23" s="179"/>
      <c r="E23" s="179"/>
      <c r="F23" s="179"/>
      <c r="G23" s="180"/>
      <c r="H23" s="181"/>
      <c r="I23" s="182"/>
      <c r="J23" s="25"/>
      <c r="K23" s="183"/>
      <c r="L23" s="184"/>
      <c r="M23" s="185"/>
      <c r="N23" s="186"/>
      <c r="O23" s="187"/>
      <c r="P23" s="188" t="str">
        <f>IF(OR(B23="",C23=""),"",AK23*K23)</f>
        <v/>
      </c>
      <c r="Q23" s="189"/>
      <c r="R23" s="189"/>
      <c r="S23" s="190"/>
      <c r="U23" s="201" t="s">
        <v>24</v>
      </c>
      <c r="V23" s="202"/>
      <c r="W23" s="207" t="s">
        <v>79</v>
      </c>
      <c r="X23" s="207"/>
      <c r="Y23" s="207"/>
      <c r="Z23" s="207"/>
      <c r="AA23" s="207"/>
      <c r="AB23" s="207"/>
      <c r="AC23" s="207"/>
      <c r="AD23" s="207"/>
      <c r="AE23" s="207"/>
      <c r="AF23" s="208"/>
      <c r="AH23" s="1"/>
      <c r="AI23" s="34">
        <f t="shared" si="0"/>
        <v>1</v>
      </c>
      <c r="AJ23" s="22">
        <f>IFERROR(1/COUNTIF($N$19:$O$23,N23),0)</f>
        <v>0</v>
      </c>
      <c r="AK23" s="38">
        <f>ROUND(H23,1)</f>
        <v>0</v>
      </c>
      <c r="AL23" s="35" t="s">
        <v>61</v>
      </c>
    </row>
    <row r="24" spans="1:38" ht="15.95" customHeight="1" thickTop="1">
      <c r="A24" s="1"/>
      <c r="B24" s="209" t="s">
        <v>18</v>
      </c>
      <c r="C24" s="210"/>
      <c r="D24" s="210"/>
      <c r="E24" s="210"/>
      <c r="F24" s="210"/>
      <c r="G24" s="210"/>
      <c r="H24" s="210"/>
      <c r="I24" s="211"/>
      <c r="J24" s="212" t="s">
        <v>11</v>
      </c>
      <c r="K24" s="213"/>
      <c r="L24" s="214"/>
      <c r="M24" s="215" t="s">
        <v>19</v>
      </c>
      <c r="N24" s="216"/>
      <c r="O24" s="216"/>
      <c r="P24" s="216"/>
      <c r="Q24" s="216" t="s">
        <v>46</v>
      </c>
      <c r="R24" s="216"/>
      <c r="S24" s="216"/>
      <c r="U24" s="203"/>
      <c r="V24" s="204"/>
      <c r="W24" s="217" t="s">
        <v>72</v>
      </c>
      <c r="X24" s="217"/>
      <c r="Y24" s="217"/>
      <c r="Z24" s="217"/>
      <c r="AA24" s="217"/>
      <c r="AB24" s="217"/>
      <c r="AC24" s="217"/>
      <c r="AD24" s="217"/>
      <c r="AE24" s="217"/>
      <c r="AF24" s="218"/>
      <c r="AH24" s="2">
        <f>COUNT(N19:O23)</f>
        <v>2</v>
      </c>
      <c r="AI24" s="2">
        <f>LARGE(N19:O23,AH24)</f>
        <v>10</v>
      </c>
      <c r="AJ24" s="22">
        <f>SUM(AJ19:AJ23)</f>
        <v>1</v>
      </c>
      <c r="AK24" s="22"/>
      <c r="AL24" s="45" t="s">
        <v>62</v>
      </c>
    </row>
    <row r="25" spans="1:38" ht="15.95" customHeight="1">
      <c r="A25" s="1"/>
      <c r="B25" s="221"/>
      <c r="C25" s="222"/>
      <c r="D25" s="222"/>
      <c r="E25" s="222"/>
      <c r="F25" s="222"/>
      <c r="G25" s="222"/>
      <c r="H25" s="222"/>
      <c r="I25" s="223"/>
      <c r="J25" s="224">
        <f>MAX(N19:N23)</f>
        <v>10</v>
      </c>
      <c r="K25" s="225"/>
      <c r="L25" s="226"/>
      <c r="M25" s="227">
        <f ca="1">SUMIF($N$19:$S$23,J25,$P$19:$S$23)</f>
        <v>21364</v>
      </c>
      <c r="N25" s="227"/>
      <c r="O25" s="227"/>
      <c r="P25" s="227"/>
      <c r="Q25" s="228">
        <f ca="1">IFERROR(M25*J25/100,"")</f>
        <v>2136.4</v>
      </c>
      <c r="R25" s="229"/>
      <c r="S25" s="230"/>
      <c r="U25" s="205"/>
      <c r="V25" s="206"/>
      <c r="W25" s="219"/>
      <c r="X25" s="219"/>
      <c r="Y25" s="219"/>
      <c r="Z25" s="219"/>
      <c r="AA25" s="219"/>
      <c r="AB25" s="219"/>
      <c r="AC25" s="219"/>
      <c r="AD25" s="219"/>
      <c r="AE25" s="219"/>
      <c r="AF25" s="220"/>
      <c r="AH25" s="1"/>
      <c r="AI25" s="1"/>
    </row>
    <row r="26" spans="1:38" ht="15.95" customHeight="1">
      <c r="A26" s="1"/>
      <c r="B26" s="244"/>
      <c r="C26" s="245"/>
      <c r="D26" s="245"/>
      <c r="E26" s="245"/>
      <c r="F26" s="245"/>
      <c r="G26" s="245"/>
      <c r="H26" s="245"/>
      <c r="I26" s="246"/>
      <c r="J26" s="247" t="str">
        <f>IFERROR(IF(J25=$AI$24,"対象外",IF(J25&gt;$AI$24,$AI$24,"")),"対象外")</f>
        <v>対象外</v>
      </c>
      <c r="K26" s="248"/>
      <c r="L26" s="249"/>
      <c r="M26" s="250">
        <f ca="1">SUMIF(N19:P23,IF(J26="対象外",J27,J26),P19:P23)</f>
        <v>0</v>
      </c>
      <c r="N26" s="251"/>
      <c r="O26" s="251"/>
      <c r="P26" s="252"/>
      <c r="Q26" s="253" t="str">
        <f>IF(J26="対象外","－",IFERROR(M26*J26/100,""))</f>
        <v>－</v>
      </c>
      <c r="R26" s="254"/>
      <c r="S26" s="255"/>
      <c r="AH26" s="1"/>
      <c r="AI26" s="1"/>
    </row>
    <row r="27" spans="1:38" ht="15.95" customHeight="1" thickBot="1">
      <c r="A27" s="1"/>
      <c r="B27" s="244"/>
      <c r="C27" s="245"/>
      <c r="D27" s="245"/>
      <c r="E27" s="245"/>
      <c r="F27" s="245"/>
      <c r="G27" s="245"/>
      <c r="H27" s="245"/>
      <c r="I27" s="246"/>
      <c r="J27" s="256" t="str">
        <f>IF(J26="対象外","","対象外")</f>
        <v/>
      </c>
      <c r="K27" s="257"/>
      <c r="L27" s="258"/>
      <c r="M27" s="259" t="str">
        <f ca="1">IF(SUM(M25:P26)&lt;&gt;M28,M28-SUM(M25,M26),"")</f>
        <v/>
      </c>
      <c r="N27" s="259"/>
      <c r="O27" s="259"/>
      <c r="P27" s="259"/>
      <c r="Q27" s="260" t="str">
        <f ca="1">IF(J27="対象外","－",IFERROR(M27*J27/100,""))</f>
        <v/>
      </c>
      <c r="R27" s="261"/>
      <c r="S27" s="262"/>
      <c r="U27" s="12"/>
      <c r="V27" s="12"/>
      <c r="W27" s="12"/>
      <c r="X27" s="12"/>
      <c r="Y27" s="12"/>
      <c r="Z27" s="12"/>
      <c r="AA27" s="12"/>
      <c r="AB27" s="12"/>
      <c r="AC27" s="12"/>
      <c r="AD27" s="12"/>
      <c r="AE27" s="12"/>
      <c r="AF27" s="12"/>
      <c r="AH27" s="48"/>
      <c r="AI27" s="48"/>
    </row>
    <row r="28" spans="1:38" ht="15.95" customHeight="1" thickTop="1">
      <c r="A28" s="1"/>
      <c r="B28" s="234"/>
      <c r="C28" s="235"/>
      <c r="D28" s="235"/>
      <c r="E28" s="235"/>
      <c r="F28" s="235"/>
      <c r="G28" s="235"/>
      <c r="H28" s="235"/>
      <c r="I28" s="236"/>
      <c r="J28" s="237" t="s">
        <v>17</v>
      </c>
      <c r="K28" s="238"/>
      <c r="L28" s="239"/>
      <c r="M28" s="240">
        <f>SUM(P19:S23)</f>
        <v>21364</v>
      </c>
      <c r="N28" s="240"/>
      <c r="O28" s="240"/>
      <c r="P28" s="240"/>
      <c r="Q28" s="241">
        <f ca="1">IF(AJ24&gt;2,"税率見直",SUM(Q25:S27))</f>
        <v>2136.4</v>
      </c>
      <c r="R28" s="242"/>
      <c r="S28" s="243"/>
      <c r="AH28" s="48"/>
      <c r="AI28" s="48"/>
    </row>
    <row r="29" spans="1:38" ht="13.5" customHeight="1"/>
    <row r="30" spans="1:38">
      <c r="P30" s="267"/>
      <c r="Q30" s="267"/>
      <c r="R30" s="267"/>
      <c r="S30" s="267"/>
    </row>
    <row r="33" spans="2:32">
      <c r="B33" s="268" t="s">
        <v>55</v>
      </c>
      <c r="C33" s="268"/>
      <c r="D33" s="268"/>
      <c r="E33" s="268"/>
      <c r="F33" s="268"/>
    </row>
    <row r="34" spans="2:32">
      <c r="B34" s="269"/>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1"/>
    </row>
    <row r="35" spans="2:32">
      <c r="B35" s="231"/>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3"/>
    </row>
    <row r="36" spans="2:32">
      <c r="B36" s="231"/>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3"/>
    </row>
    <row r="37" spans="2:32">
      <c r="B37" s="231"/>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3"/>
    </row>
    <row r="38" spans="2:32">
      <c r="B38" s="231"/>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3"/>
    </row>
    <row r="39" spans="2:32">
      <c r="B39" s="231"/>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3"/>
    </row>
    <row r="40" spans="2:32">
      <c r="B40" s="231"/>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3"/>
    </row>
    <row r="41" spans="2:32">
      <c r="B41" s="231"/>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3"/>
    </row>
    <row r="42" spans="2:32">
      <c r="B42" s="231"/>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3"/>
    </row>
    <row r="43" spans="2:32">
      <c r="B43" s="231"/>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3"/>
    </row>
    <row r="44" spans="2:32">
      <c r="B44" s="231"/>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3"/>
    </row>
    <row r="45" spans="2:32">
      <c r="B45" s="231"/>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3"/>
    </row>
    <row r="46" spans="2:32">
      <c r="B46" s="231"/>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3"/>
    </row>
    <row r="47" spans="2:32">
      <c r="B47" s="231"/>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3"/>
    </row>
    <row r="48" spans="2:32">
      <c r="B48" s="231"/>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3"/>
    </row>
    <row r="49" spans="2:32">
      <c r="B49" s="231"/>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3"/>
    </row>
    <row r="50" spans="2:32">
      <c r="B50" s="231"/>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3"/>
    </row>
    <row r="51" spans="2:32">
      <c r="B51" s="231"/>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3"/>
    </row>
    <row r="52" spans="2:32">
      <c r="B52" s="231"/>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3"/>
    </row>
    <row r="53" spans="2:32">
      <c r="B53" s="231"/>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3"/>
    </row>
    <row r="54" spans="2:32">
      <c r="B54" s="231"/>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3"/>
    </row>
    <row r="55" spans="2:32">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3"/>
    </row>
    <row r="56" spans="2:32">
      <c r="B56" s="231"/>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3"/>
    </row>
    <row r="57" spans="2:32">
      <c r="B57" s="263"/>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4"/>
      <c r="AF57" s="265"/>
    </row>
  </sheetData>
  <sheetProtection algorithmName="SHA-512" hashValue="+8BhFq6HQF7hpfW8wTIVNOpR3QLw4ZeIQL2I0NNw98oC1AaTrW4s0fxMQDOAGPtXxNS1n+avAm9tECZcTnEKWQ==" saltValue="w9rWd4VHGDHSJdN86imlCw==" spinCount="100000" sheet="1" selectLockedCells="1"/>
  <mergeCells count="135">
    <mergeCell ref="B57:AF57"/>
    <mergeCell ref="N14:AF14"/>
    <mergeCell ref="B50:AF50"/>
    <mergeCell ref="B51:AF51"/>
    <mergeCell ref="B52:AF52"/>
    <mergeCell ref="B53:AF53"/>
    <mergeCell ref="B54:AF54"/>
    <mergeCell ref="B55:AF55"/>
    <mergeCell ref="B44:AF44"/>
    <mergeCell ref="B45:AF45"/>
    <mergeCell ref="B46:AF46"/>
    <mergeCell ref="B47:AF47"/>
    <mergeCell ref="B48:AF48"/>
    <mergeCell ref="B49:AF49"/>
    <mergeCell ref="B38:AF38"/>
    <mergeCell ref="B39:AF39"/>
    <mergeCell ref="B40:AF40"/>
    <mergeCell ref="B41:AF41"/>
    <mergeCell ref="B42:AF42"/>
    <mergeCell ref="B43:AF43"/>
    <mergeCell ref="P30:S30"/>
    <mergeCell ref="B33:F33"/>
    <mergeCell ref="B34:AF34"/>
    <mergeCell ref="B36:AF36"/>
    <mergeCell ref="B37:AF37"/>
    <mergeCell ref="AH27:AI27"/>
    <mergeCell ref="B28:I28"/>
    <mergeCell ref="J28:L28"/>
    <mergeCell ref="M28:P28"/>
    <mergeCell ref="Q28:S28"/>
    <mergeCell ref="AH28:AI28"/>
    <mergeCell ref="B56:AF56"/>
    <mergeCell ref="B26:I26"/>
    <mergeCell ref="J26:L26"/>
    <mergeCell ref="M26:P26"/>
    <mergeCell ref="Q26:S26"/>
    <mergeCell ref="B27:I27"/>
    <mergeCell ref="J27:L27"/>
    <mergeCell ref="M27:P27"/>
    <mergeCell ref="Q27:S27"/>
    <mergeCell ref="B35:AF35"/>
    <mergeCell ref="U23:V25"/>
    <mergeCell ref="W23:AF23"/>
    <mergeCell ref="B24:I24"/>
    <mergeCell ref="J24:L24"/>
    <mergeCell ref="M24:P24"/>
    <mergeCell ref="Q24:S24"/>
    <mergeCell ref="W24:AF25"/>
    <mergeCell ref="B25:I25"/>
    <mergeCell ref="J25:L25"/>
    <mergeCell ref="M25:P25"/>
    <mergeCell ref="Q25:S25"/>
    <mergeCell ref="K22:M22"/>
    <mergeCell ref="N22:O22"/>
    <mergeCell ref="P22:S22"/>
    <mergeCell ref="C23:G23"/>
    <mergeCell ref="H23:I23"/>
    <mergeCell ref="K23:M23"/>
    <mergeCell ref="N23:O23"/>
    <mergeCell ref="P23:S23"/>
    <mergeCell ref="AC20:AF20"/>
    <mergeCell ref="C21:G21"/>
    <mergeCell ref="H21:I21"/>
    <mergeCell ref="K21:M21"/>
    <mergeCell ref="N21:O21"/>
    <mergeCell ref="P21:S21"/>
    <mergeCell ref="U21:AB22"/>
    <mergeCell ref="AC21:AF22"/>
    <mergeCell ref="C22:G22"/>
    <mergeCell ref="H22:I22"/>
    <mergeCell ref="C20:G20"/>
    <mergeCell ref="H20:I20"/>
    <mergeCell ref="K20:M20"/>
    <mergeCell ref="N20:O20"/>
    <mergeCell ref="P20:S20"/>
    <mergeCell ref="U20:AB20"/>
    <mergeCell ref="U18:AD18"/>
    <mergeCell ref="AE18:AF18"/>
    <mergeCell ref="C19:G19"/>
    <mergeCell ref="H19:I19"/>
    <mergeCell ref="K19:M19"/>
    <mergeCell ref="N19:O19"/>
    <mergeCell ref="P19:S19"/>
    <mergeCell ref="U19:AD19"/>
    <mergeCell ref="AE19:AF19"/>
    <mergeCell ref="B15:D15"/>
    <mergeCell ref="E15:G15"/>
    <mergeCell ref="H15:L15"/>
    <mergeCell ref="B16:B17"/>
    <mergeCell ref="C16:T17"/>
    <mergeCell ref="C18:G18"/>
    <mergeCell ref="H18:I18"/>
    <mergeCell ref="K18:M18"/>
    <mergeCell ref="N18:O18"/>
    <mergeCell ref="P18:S18"/>
    <mergeCell ref="B12:L12"/>
    <mergeCell ref="N12:P13"/>
    <mergeCell ref="Q12:AC13"/>
    <mergeCell ref="AD12:AF13"/>
    <mergeCell ref="B14:D14"/>
    <mergeCell ref="E14:G14"/>
    <mergeCell ref="H14:L14"/>
    <mergeCell ref="B10:L10"/>
    <mergeCell ref="N10:P11"/>
    <mergeCell ref="Q10:AF10"/>
    <mergeCell ref="AH10:AI10"/>
    <mergeCell ref="B11:L11"/>
    <mergeCell ref="Q11:AF11"/>
    <mergeCell ref="N8:P8"/>
    <mergeCell ref="Q8:AF8"/>
    <mergeCell ref="B9:L9"/>
    <mergeCell ref="N9:P9"/>
    <mergeCell ref="Q9:V9"/>
    <mergeCell ref="W9:Y9"/>
    <mergeCell ref="Z9:AF9"/>
    <mergeCell ref="B7:F7"/>
    <mergeCell ref="G7:H7"/>
    <mergeCell ref="I7:L7"/>
    <mergeCell ref="B8:F8"/>
    <mergeCell ref="G8:H8"/>
    <mergeCell ref="I8:L8"/>
    <mergeCell ref="C4:L4"/>
    <mergeCell ref="N4:S4"/>
    <mergeCell ref="T4:Y4"/>
    <mergeCell ref="AH2:AI2"/>
    <mergeCell ref="Z4:AF4"/>
    <mergeCell ref="C5:L5"/>
    <mergeCell ref="N5:S5"/>
    <mergeCell ref="T5:Y5"/>
    <mergeCell ref="Z5:AF5"/>
    <mergeCell ref="B2:L2"/>
    <mergeCell ref="N2:P2"/>
    <mergeCell ref="Q2:W2"/>
    <mergeCell ref="Y2:AA2"/>
    <mergeCell ref="AB2:AF2"/>
  </mergeCells>
  <phoneticPr fontId="2"/>
  <conditionalFormatting sqref="H19:I23 AK19:AK23">
    <cfRule type="expression" dxfId="4" priority="1">
      <formula>$AI$18=5</formula>
    </cfRule>
  </conditionalFormatting>
  <conditionalFormatting sqref="Q28:S28">
    <cfRule type="expression" dxfId="3" priority="2">
      <formula>$Q$28="税率見直"</formula>
    </cfRule>
  </conditionalFormatting>
  <dataValidations count="9">
    <dataValidation type="textLength" imeMode="halfAlpha" operator="equal" allowBlank="1" showInputMessage="1" showErrorMessage="1" prompt="数字7文字で入力して下さい。_x000a_" sqref="AC21:AF22">
      <formula1>7</formula1>
    </dataValidation>
    <dataValidation imeMode="halfAlpha" allowBlank="1" showInputMessage="1" showErrorMessage="1" sqref="I8:L8 B15:G15 H19:I23"/>
    <dataValidation imeMode="halfAlpha" allowBlank="1" showInputMessage="1" showErrorMessage="1" prompt="市外局番から_x000a_入力例_x000a_03-3945-2312" sqref="Z9:AF9"/>
    <dataValidation imeMode="halfAlpha" allowBlank="1" showInputMessage="1" showErrorMessage="1" prompt="数字7文字_x000a_入力例_x000a_1130034_x000a_　　↓_x000a_〒113-0034" sqref="Q9:V9"/>
    <dataValidation imeMode="halfAlpha" allowBlank="1" showInputMessage="1" showErrorMessage="1" prompt="数字7桁です" sqref="G8:H8"/>
    <dataValidation type="whole" imeMode="halfAlpha" allowBlank="1" showInputMessage="1" showErrorMessage="1" errorTitle="入力方法" error="消費税率を整数で入力して下さい。_x000a_消費税が対象外（不課税）の場合は、税率の欄は空白にして下さい。_x000a_例_x000a_10％→10_x000a_　８％→8" sqref="N19:O23">
      <formula1>1</formula1>
      <formula2>20</formula2>
    </dataValidation>
    <dataValidation type="decimal" allowBlank="1" showInputMessage="1" showErrorMessage="1" sqref="AK19:AK23">
      <formula1>0.1</formula1>
      <formula2>9999</formula2>
    </dataValidation>
    <dataValidation type="whole" imeMode="halfAlpha" allowBlank="1" showInputMessage="1" showErrorMessage="1" error="整数で入力して下さい。_x000a_小数点以下の入力は出来ません。" sqref="K19:M23">
      <formula1>-9999999</formula1>
      <formula2>99999999</formula2>
    </dataValidation>
    <dataValidation type="textLength" imeMode="halfKatakana" allowBlank="1" showInputMessage="1" showErrorMessage="1" error="半角カタカナで入力して下さい_x000a_最大30文字" sqref="W23:AF23">
      <formula1>4</formula1>
      <formula2>30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Option Button 1">
              <controlPr locked="0" defaultSize="0" autoFill="0" autoLine="0" autoPict="0">
                <anchor moveWithCells="1">
                  <from>
                    <xdr:col>22</xdr:col>
                    <xdr:colOff>180975</xdr:colOff>
                    <xdr:row>20</xdr:row>
                    <xdr:rowOff>57150</xdr:rowOff>
                  </from>
                  <to>
                    <xdr:col>25</xdr:col>
                    <xdr:colOff>76200</xdr:colOff>
                    <xdr:row>21</xdr:row>
                    <xdr:rowOff>123825</xdr:rowOff>
                  </to>
                </anchor>
              </controlPr>
            </control>
          </mc:Choice>
        </mc:AlternateContent>
        <mc:AlternateContent xmlns:mc="http://schemas.openxmlformats.org/markup-compatibility/2006">
          <mc:Choice Requires="x14">
            <control shapeId="4098" r:id="rId4" name="Option Button 2">
              <controlPr locked="0" defaultSize="0" autoFill="0" autoLine="0" autoPict="0">
                <anchor moveWithCells="1">
                  <from>
                    <xdr:col>20</xdr:col>
                    <xdr:colOff>28575</xdr:colOff>
                    <xdr:row>20</xdr:row>
                    <xdr:rowOff>76200</xdr:rowOff>
                  </from>
                  <to>
                    <xdr:col>23</xdr:col>
                    <xdr:colOff>38100</xdr:colOff>
                    <xdr:row>21</xdr:row>
                    <xdr:rowOff>114300</xdr:rowOff>
                  </to>
                </anchor>
              </controlPr>
            </control>
          </mc:Choice>
        </mc:AlternateContent>
        <mc:AlternateContent xmlns:mc="http://schemas.openxmlformats.org/markup-compatibility/2006">
          <mc:Choice Requires="x14">
            <control shapeId="4099" r:id="rId5" name="Option Button 3">
              <controlPr locked="0" defaultSize="0" autoFill="0" autoLine="0" autoPict="0">
                <anchor moveWithCells="1">
                  <from>
                    <xdr:col>25</xdr:col>
                    <xdr:colOff>76200</xdr:colOff>
                    <xdr:row>20</xdr:row>
                    <xdr:rowOff>57150</xdr:rowOff>
                  </from>
                  <to>
                    <xdr:col>28</xdr:col>
                    <xdr:colOff>9525</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Sheet1!$B$2:$B$4</xm:f>
          </x14:formula1>
          <xm:sqref>B8:F8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L57"/>
  <sheetViews>
    <sheetView showZeros="0" tabSelected="1" zoomScaleNormal="100" workbookViewId="0">
      <selection activeCell="C5" sqref="C5:L5"/>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2" width="2.125" style="2" customWidth="1"/>
    <col min="23" max="23" width="2.625" style="2" customWidth="1"/>
    <col min="24" max="24" width="3.125" style="2" customWidth="1"/>
    <col min="25" max="26" width="2.125" style="2" customWidth="1"/>
    <col min="27" max="27" width="3.625" style="2" customWidth="1"/>
    <col min="28" max="32" width="2.625" style="2" customWidth="1"/>
    <col min="33" max="33" width="2.5" style="2" customWidth="1"/>
    <col min="34" max="34" width="5.875" style="2" hidden="1" customWidth="1"/>
    <col min="35" max="35" width="5.25" style="2" hidden="1" customWidth="1"/>
    <col min="36" max="37" width="9" style="2" hidden="1" customWidth="1"/>
    <col min="38" max="16384" width="9" style="2"/>
  </cols>
  <sheetData>
    <row r="1" spans="1:38" ht="12" customHeight="1" thickBot="1">
      <c r="A1" s="1"/>
      <c r="B1" s="1"/>
      <c r="C1" s="1"/>
      <c r="D1" s="1"/>
      <c r="E1" s="1"/>
      <c r="F1" s="1"/>
      <c r="AA1" s="1"/>
      <c r="AB1" s="1"/>
      <c r="AC1" s="1"/>
      <c r="AD1" s="1"/>
      <c r="AE1" s="1"/>
      <c r="AF1" s="1"/>
      <c r="AG1" s="1"/>
      <c r="AH1" s="1"/>
      <c r="AI1" s="1"/>
    </row>
    <row r="2" spans="1:38" ht="17.25" customHeight="1" thickBot="1">
      <c r="A2" s="1"/>
      <c r="B2" s="61" t="s">
        <v>48</v>
      </c>
      <c r="C2" s="62"/>
      <c r="D2" s="62"/>
      <c r="E2" s="62"/>
      <c r="F2" s="62"/>
      <c r="G2" s="62"/>
      <c r="H2" s="62"/>
      <c r="I2" s="62"/>
      <c r="J2" s="62"/>
      <c r="K2" s="62"/>
      <c r="L2" s="63"/>
      <c r="N2" s="64"/>
      <c r="O2" s="64"/>
      <c r="P2" s="64"/>
      <c r="Q2" s="65"/>
      <c r="R2" s="65"/>
      <c r="S2" s="65"/>
      <c r="T2" s="65"/>
      <c r="U2" s="65"/>
      <c r="V2" s="65"/>
      <c r="W2" s="65"/>
      <c r="Y2" s="66" t="s">
        <v>16</v>
      </c>
      <c r="Z2" s="67"/>
      <c r="AA2" s="68"/>
      <c r="AB2" s="69" t="str">
        <f ca="1">AH2</f>
        <v>0001-53524</v>
      </c>
      <c r="AC2" s="69"/>
      <c r="AD2" s="69"/>
      <c r="AE2" s="69"/>
      <c r="AF2" s="70"/>
      <c r="AG2" s="1"/>
      <c r="AH2" s="48" t="str">
        <f ca="1">RIGHT(TEXT(YEAR(B8),"0000"),2)&amp;TEXT(MONTH(B8),"00")&amp;"-"&amp;TEXT(INT(RAND()*100000),"00000")</f>
        <v>0001-53524</v>
      </c>
      <c r="AI2" s="48"/>
    </row>
    <row r="3" spans="1:38"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row>
    <row r="4" spans="1:38" ht="15" customHeight="1">
      <c r="A4" s="1"/>
      <c r="B4" s="3" t="s">
        <v>13</v>
      </c>
      <c r="C4" s="80" t="s">
        <v>3</v>
      </c>
      <c r="D4" s="81"/>
      <c r="E4" s="81"/>
      <c r="F4" s="81"/>
      <c r="G4" s="81"/>
      <c r="H4" s="81"/>
      <c r="I4" s="81"/>
      <c r="J4" s="81"/>
      <c r="K4" s="81"/>
      <c r="L4" s="82"/>
      <c r="N4" s="83" t="s">
        <v>14</v>
      </c>
      <c r="O4" s="84"/>
      <c r="P4" s="84"/>
      <c r="Q4" s="84"/>
      <c r="R4" s="84"/>
      <c r="S4" s="85"/>
      <c r="T4" s="86" t="s">
        <v>45</v>
      </c>
      <c r="U4" s="87"/>
      <c r="V4" s="87"/>
      <c r="W4" s="87"/>
      <c r="X4" s="87"/>
      <c r="Y4" s="88"/>
      <c r="Z4" s="49" t="s">
        <v>50</v>
      </c>
      <c r="AA4" s="50"/>
      <c r="AB4" s="50"/>
      <c r="AC4" s="50"/>
      <c r="AD4" s="50"/>
      <c r="AE4" s="50"/>
      <c r="AF4" s="51"/>
      <c r="AG4" s="1"/>
      <c r="AH4" s="1"/>
    </row>
    <row r="5" spans="1:38" ht="18" customHeight="1">
      <c r="A5" s="1"/>
      <c r="B5" s="46"/>
      <c r="C5" s="52"/>
      <c r="D5" s="53"/>
      <c r="E5" s="53"/>
      <c r="F5" s="53"/>
      <c r="G5" s="53"/>
      <c r="H5" s="53"/>
      <c r="I5" s="53"/>
      <c r="J5" s="53"/>
      <c r="K5" s="53"/>
      <c r="L5" s="54"/>
      <c r="N5" s="55">
        <f>M28</f>
        <v>0</v>
      </c>
      <c r="O5" s="56"/>
      <c r="P5" s="56"/>
      <c r="Q5" s="56"/>
      <c r="R5" s="56"/>
      <c r="S5" s="57"/>
      <c r="T5" s="55">
        <f ca="1">Q28</f>
        <v>0</v>
      </c>
      <c r="U5" s="56"/>
      <c r="V5" s="56"/>
      <c r="W5" s="56"/>
      <c r="X5" s="56"/>
      <c r="Y5" s="57"/>
      <c r="Z5" s="58">
        <f ca="1">N5+T5</f>
        <v>0</v>
      </c>
      <c r="AA5" s="59"/>
      <c r="AB5" s="59"/>
      <c r="AC5" s="59"/>
      <c r="AD5" s="59"/>
      <c r="AE5" s="59"/>
      <c r="AF5" s="60"/>
      <c r="AG5" s="1"/>
    </row>
    <row r="6" spans="1:38" ht="18" customHeight="1">
      <c r="A6" s="1"/>
      <c r="B6" s="1"/>
      <c r="C6" s="1"/>
      <c r="D6" s="1"/>
      <c r="E6" s="1"/>
      <c r="F6" s="1"/>
      <c r="G6" s="1"/>
      <c r="H6" s="4"/>
      <c r="I6" s="4"/>
      <c r="J6" s="4"/>
      <c r="K6" s="4"/>
      <c r="L6" s="4"/>
      <c r="M6" s="4"/>
      <c r="N6" s="4"/>
      <c r="O6" s="4"/>
      <c r="Y6" s="4"/>
      <c r="Z6" s="4"/>
      <c r="AA6" s="1"/>
      <c r="AB6" s="1"/>
      <c r="AC6" s="1"/>
      <c r="AD6" s="1"/>
      <c r="AE6" s="1"/>
      <c r="AF6" s="1"/>
      <c r="AG6" s="1"/>
    </row>
    <row r="7" spans="1:38" ht="18" customHeight="1">
      <c r="A7" s="1"/>
      <c r="B7" s="71" t="s">
        <v>0</v>
      </c>
      <c r="C7" s="72"/>
      <c r="D7" s="72"/>
      <c r="E7" s="72"/>
      <c r="F7" s="73"/>
      <c r="G7" s="74" t="s">
        <v>1</v>
      </c>
      <c r="H7" s="74"/>
      <c r="I7" s="74" t="s">
        <v>2</v>
      </c>
      <c r="J7" s="74"/>
      <c r="K7" s="74"/>
      <c r="L7" s="74"/>
      <c r="N7" s="2" t="s">
        <v>22</v>
      </c>
      <c r="AG7" s="1"/>
    </row>
    <row r="8" spans="1:38" ht="18" customHeight="1">
      <c r="A8" s="1"/>
      <c r="B8" s="75"/>
      <c r="C8" s="76"/>
      <c r="D8" s="76"/>
      <c r="E8" s="76"/>
      <c r="F8" s="77"/>
      <c r="G8" s="78"/>
      <c r="H8" s="78"/>
      <c r="I8" s="79"/>
      <c r="J8" s="79"/>
      <c r="K8" s="79"/>
      <c r="L8" s="79"/>
      <c r="N8" s="93" t="s">
        <v>53</v>
      </c>
      <c r="O8" s="94"/>
      <c r="P8" s="95"/>
      <c r="Q8" s="96">
        <f>C5</f>
        <v>0</v>
      </c>
      <c r="R8" s="97"/>
      <c r="S8" s="97"/>
      <c r="T8" s="97"/>
      <c r="U8" s="97"/>
      <c r="V8" s="97"/>
      <c r="W8" s="97"/>
      <c r="X8" s="97"/>
      <c r="Y8" s="97"/>
      <c r="Z8" s="98"/>
      <c r="AA8" s="98"/>
      <c r="AB8" s="98"/>
      <c r="AC8" s="98"/>
      <c r="AD8" s="98"/>
      <c r="AE8" s="98"/>
      <c r="AF8" s="99"/>
      <c r="AG8" s="1"/>
    </row>
    <row r="9" spans="1:38" ht="18" customHeight="1">
      <c r="A9" s="1"/>
      <c r="B9" s="71" t="s">
        <v>12</v>
      </c>
      <c r="C9" s="72"/>
      <c r="D9" s="72"/>
      <c r="E9" s="72"/>
      <c r="F9" s="72"/>
      <c r="G9" s="72"/>
      <c r="H9" s="72"/>
      <c r="I9" s="72"/>
      <c r="J9" s="72"/>
      <c r="K9" s="72"/>
      <c r="L9" s="73"/>
      <c r="N9" s="100" t="s">
        <v>20</v>
      </c>
      <c r="O9" s="101"/>
      <c r="P9" s="102"/>
      <c r="Q9" s="103"/>
      <c r="R9" s="104"/>
      <c r="S9" s="104"/>
      <c r="T9" s="104"/>
      <c r="U9" s="104"/>
      <c r="V9" s="105"/>
      <c r="W9" s="106" t="s">
        <v>21</v>
      </c>
      <c r="X9" s="107"/>
      <c r="Y9" s="108"/>
      <c r="Z9" s="109"/>
      <c r="AA9" s="110"/>
      <c r="AB9" s="110"/>
      <c r="AC9" s="110"/>
      <c r="AD9" s="110"/>
      <c r="AE9" s="110"/>
      <c r="AF9" s="111"/>
      <c r="AG9" s="1"/>
      <c r="AH9" s="8"/>
    </row>
    <row r="10" spans="1:38" ht="18" customHeight="1">
      <c r="A10" s="5"/>
      <c r="B10" s="52"/>
      <c r="C10" s="53"/>
      <c r="D10" s="53"/>
      <c r="E10" s="53"/>
      <c r="F10" s="53"/>
      <c r="G10" s="53"/>
      <c r="H10" s="53"/>
      <c r="I10" s="53"/>
      <c r="J10" s="53"/>
      <c r="K10" s="53"/>
      <c r="L10" s="54"/>
      <c r="N10" s="128" t="s">
        <v>52</v>
      </c>
      <c r="O10" s="129"/>
      <c r="P10" s="130"/>
      <c r="Q10" s="134"/>
      <c r="R10" s="135"/>
      <c r="S10" s="135"/>
      <c r="T10" s="135"/>
      <c r="U10" s="135"/>
      <c r="V10" s="135"/>
      <c r="W10" s="135"/>
      <c r="X10" s="135"/>
      <c r="Y10" s="135"/>
      <c r="Z10" s="135"/>
      <c r="AA10" s="135"/>
      <c r="AB10" s="135"/>
      <c r="AC10" s="135"/>
      <c r="AD10" s="135"/>
      <c r="AE10" s="135"/>
      <c r="AF10" s="136"/>
      <c r="AG10" s="1"/>
      <c r="AH10" s="89"/>
      <c r="AI10" s="89"/>
    </row>
    <row r="11" spans="1:38" ht="18" customHeight="1">
      <c r="A11" s="1"/>
      <c r="B11" s="71" t="s">
        <v>30</v>
      </c>
      <c r="C11" s="72"/>
      <c r="D11" s="72"/>
      <c r="E11" s="72"/>
      <c r="F11" s="72"/>
      <c r="G11" s="72"/>
      <c r="H11" s="72"/>
      <c r="I11" s="72"/>
      <c r="J11" s="72"/>
      <c r="K11" s="72"/>
      <c r="L11" s="73"/>
      <c r="N11" s="131"/>
      <c r="O11" s="132"/>
      <c r="P11" s="133"/>
      <c r="Q11" s="90"/>
      <c r="R11" s="91"/>
      <c r="S11" s="91"/>
      <c r="T11" s="91"/>
      <c r="U11" s="91"/>
      <c r="V11" s="91"/>
      <c r="W11" s="91"/>
      <c r="X11" s="91"/>
      <c r="Y11" s="91"/>
      <c r="Z11" s="91"/>
      <c r="AA11" s="91"/>
      <c r="AB11" s="91"/>
      <c r="AC11" s="91"/>
      <c r="AD11" s="91"/>
      <c r="AE11" s="91"/>
      <c r="AF11" s="92"/>
    </row>
    <row r="12" spans="1:38" ht="18" customHeight="1">
      <c r="A12" s="5"/>
      <c r="B12" s="52"/>
      <c r="C12" s="53"/>
      <c r="D12" s="53"/>
      <c r="E12" s="53"/>
      <c r="F12" s="53"/>
      <c r="G12" s="53"/>
      <c r="H12" s="53"/>
      <c r="I12" s="53"/>
      <c r="J12" s="53"/>
      <c r="K12" s="53"/>
      <c r="L12" s="54"/>
      <c r="N12" s="112" t="s">
        <v>10</v>
      </c>
      <c r="O12" s="113"/>
      <c r="P12" s="114"/>
      <c r="Q12" s="118"/>
      <c r="R12" s="118"/>
      <c r="S12" s="118"/>
      <c r="T12" s="118"/>
      <c r="U12" s="118"/>
      <c r="V12" s="118"/>
      <c r="W12" s="118"/>
      <c r="X12" s="118"/>
      <c r="Y12" s="118"/>
      <c r="Z12" s="118"/>
      <c r="AA12" s="118"/>
      <c r="AB12" s="118"/>
      <c r="AC12" s="118"/>
      <c r="AD12" s="120" t="s">
        <v>25</v>
      </c>
      <c r="AE12" s="120"/>
      <c r="AF12" s="121"/>
    </row>
    <row r="13" spans="1:38" ht="18" customHeight="1">
      <c r="A13" s="1"/>
      <c r="N13" s="115"/>
      <c r="O13" s="116"/>
      <c r="P13" s="117"/>
      <c r="Q13" s="119"/>
      <c r="R13" s="119"/>
      <c r="S13" s="119"/>
      <c r="T13" s="119"/>
      <c r="U13" s="119"/>
      <c r="V13" s="119"/>
      <c r="W13" s="119"/>
      <c r="X13" s="119"/>
      <c r="Y13" s="119"/>
      <c r="Z13" s="119"/>
      <c r="AA13" s="119"/>
      <c r="AB13" s="119"/>
      <c r="AC13" s="119"/>
      <c r="AD13" s="122"/>
      <c r="AE13" s="122"/>
      <c r="AF13" s="123"/>
    </row>
    <row r="14" spans="1:38" ht="15.95" customHeight="1">
      <c r="A14" s="1"/>
      <c r="B14" s="124" t="s">
        <v>64</v>
      </c>
      <c r="C14" s="125"/>
      <c r="D14" s="126"/>
      <c r="E14" s="124" t="s">
        <v>65</v>
      </c>
      <c r="F14" s="125"/>
      <c r="G14" s="126"/>
      <c r="H14" s="127" t="s">
        <v>66</v>
      </c>
      <c r="I14" s="127"/>
      <c r="J14" s="127"/>
      <c r="K14" s="127"/>
      <c r="L14" s="127"/>
      <c r="N14" s="15"/>
      <c r="AL14" s="13"/>
    </row>
    <row r="15" spans="1:38" ht="15.95" customHeight="1">
      <c r="A15" s="1"/>
      <c r="B15" s="137"/>
      <c r="C15" s="138"/>
      <c r="D15" s="139"/>
      <c r="E15" s="137"/>
      <c r="F15" s="138"/>
      <c r="G15" s="139"/>
      <c r="H15" s="140">
        <f>B15-E15</f>
        <v>0</v>
      </c>
      <c r="I15" s="140"/>
      <c r="J15" s="140"/>
      <c r="K15" s="140"/>
      <c r="L15" s="140"/>
      <c r="N15" s="14"/>
      <c r="AL15" s="13"/>
    </row>
    <row r="16" spans="1:38" ht="15.95" customHeight="1">
      <c r="A16" s="5"/>
      <c r="B16" s="141" t="s">
        <v>23</v>
      </c>
      <c r="C16" s="143" t="s">
        <v>27</v>
      </c>
      <c r="D16" s="144"/>
      <c r="E16" s="144"/>
      <c r="F16" s="145"/>
      <c r="G16" s="145"/>
      <c r="H16" s="145"/>
      <c r="I16" s="145"/>
      <c r="J16" s="145"/>
      <c r="K16" s="145"/>
      <c r="L16" s="145"/>
      <c r="M16" s="145"/>
      <c r="N16" s="145"/>
      <c r="O16" s="145"/>
      <c r="P16" s="145"/>
      <c r="Q16" s="145"/>
      <c r="R16" s="145"/>
      <c r="S16" s="145"/>
      <c r="T16" s="145"/>
    </row>
    <row r="17" spans="1:38" ht="15.95" customHeight="1">
      <c r="A17" s="1"/>
      <c r="B17" s="142"/>
      <c r="C17" s="145"/>
      <c r="D17" s="145"/>
      <c r="E17" s="145"/>
      <c r="F17" s="145"/>
      <c r="G17" s="145"/>
      <c r="H17" s="145"/>
      <c r="I17" s="145"/>
      <c r="J17" s="145"/>
      <c r="K17" s="145"/>
      <c r="L17" s="145"/>
      <c r="M17" s="145"/>
      <c r="N17" s="145"/>
      <c r="O17" s="145"/>
      <c r="P17" s="145"/>
      <c r="Q17" s="145"/>
      <c r="R17" s="145"/>
      <c r="S17" s="145"/>
      <c r="T17" s="145"/>
      <c r="U17" s="16" t="s">
        <v>28</v>
      </c>
    </row>
    <row r="18" spans="1:38" ht="15.95" customHeight="1">
      <c r="A18" s="1"/>
      <c r="B18" s="7" t="s">
        <v>54</v>
      </c>
      <c r="C18" s="146" t="s">
        <v>4</v>
      </c>
      <c r="D18" s="147"/>
      <c r="E18" s="147"/>
      <c r="F18" s="147"/>
      <c r="G18" s="148"/>
      <c r="H18" s="146" t="s">
        <v>5</v>
      </c>
      <c r="I18" s="148"/>
      <c r="J18" s="7" t="s">
        <v>6</v>
      </c>
      <c r="K18" s="146" t="s">
        <v>7</v>
      </c>
      <c r="L18" s="147"/>
      <c r="M18" s="148"/>
      <c r="N18" s="146" t="s">
        <v>11</v>
      </c>
      <c r="O18" s="148"/>
      <c r="P18" s="146" t="s">
        <v>8</v>
      </c>
      <c r="Q18" s="147"/>
      <c r="R18" s="147"/>
      <c r="S18" s="148"/>
      <c r="U18" s="149"/>
      <c r="V18" s="150"/>
      <c r="W18" s="150"/>
      <c r="X18" s="150"/>
      <c r="Y18" s="150"/>
      <c r="Z18" s="150"/>
      <c r="AA18" s="150"/>
      <c r="AB18" s="150"/>
      <c r="AC18" s="150"/>
      <c r="AD18" s="150"/>
      <c r="AE18" s="151" t="s">
        <v>31</v>
      </c>
      <c r="AF18" s="152"/>
      <c r="AI18" s="32">
        <f>SUM(AI19:AI23)</f>
        <v>5</v>
      </c>
      <c r="AK18" s="7" t="s">
        <v>51</v>
      </c>
      <c r="AL18" s="35" t="s">
        <v>57</v>
      </c>
    </row>
    <row r="19" spans="1:38" ht="15.95" customHeight="1">
      <c r="A19" s="1"/>
      <c r="B19" s="39"/>
      <c r="C19" s="278"/>
      <c r="D19" s="279"/>
      <c r="E19" s="279"/>
      <c r="F19" s="279"/>
      <c r="G19" s="280"/>
      <c r="H19" s="156"/>
      <c r="I19" s="157"/>
      <c r="J19" s="23"/>
      <c r="K19" s="158"/>
      <c r="L19" s="159"/>
      <c r="M19" s="160"/>
      <c r="N19" s="161"/>
      <c r="O19" s="162"/>
      <c r="P19" s="163" t="str">
        <f>IF(OR(B19="",C19=""),"",AK19*K19)</f>
        <v/>
      </c>
      <c r="Q19" s="164"/>
      <c r="R19" s="164"/>
      <c r="S19" s="165"/>
      <c r="U19" s="166"/>
      <c r="V19" s="167"/>
      <c r="W19" s="167"/>
      <c r="X19" s="167"/>
      <c r="Y19" s="167"/>
      <c r="Z19" s="167"/>
      <c r="AA19" s="167"/>
      <c r="AB19" s="167"/>
      <c r="AC19" s="167"/>
      <c r="AD19" s="167"/>
      <c r="AE19" s="168" t="s">
        <v>32</v>
      </c>
      <c r="AF19" s="169"/>
      <c r="AI19" s="32">
        <f>IF(H19=INT(H19),1,"ari")</f>
        <v>1</v>
      </c>
      <c r="AJ19" s="22">
        <f>IFERROR(1/COUNTIF($N$19:$O$23,N19),0)</f>
        <v>0</v>
      </c>
      <c r="AK19" s="36">
        <f>ROUND(H19,1)</f>
        <v>0</v>
      </c>
      <c r="AL19" s="35" t="s">
        <v>63</v>
      </c>
    </row>
    <row r="20" spans="1:38" ht="15.95" customHeight="1">
      <c r="A20" s="6"/>
      <c r="B20" s="40"/>
      <c r="C20" s="272"/>
      <c r="D20" s="273"/>
      <c r="E20" s="273"/>
      <c r="F20" s="273"/>
      <c r="G20" s="274"/>
      <c r="H20" s="195"/>
      <c r="I20" s="196"/>
      <c r="J20" s="24"/>
      <c r="K20" s="170"/>
      <c r="L20" s="171"/>
      <c r="M20" s="172"/>
      <c r="N20" s="173"/>
      <c r="O20" s="174"/>
      <c r="P20" s="175" t="str">
        <f>IF(OR(B20="",C20=""),"",AK20*K20)</f>
        <v/>
      </c>
      <c r="Q20" s="176"/>
      <c r="R20" s="176"/>
      <c r="S20" s="177"/>
      <c r="U20" s="191" t="s">
        <v>34</v>
      </c>
      <c r="V20" s="191"/>
      <c r="W20" s="191"/>
      <c r="X20" s="191"/>
      <c r="Y20" s="191"/>
      <c r="Z20" s="191"/>
      <c r="AA20" s="191"/>
      <c r="AB20" s="191"/>
      <c r="AC20" s="191" t="s">
        <v>33</v>
      </c>
      <c r="AD20" s="191"/>
      <c r="AE20" s="191"/>
      <c r="AF20" s="191"/>
      <c r="AI20" s="33">
        <f t="shared" ref="AI20:AI23" si="0">IF(H20=INT(H20),1,"ari")</f>
        <v>1</v>
      </c>
      <c r="AJ20" s="22">
        <f>IFERROR(1/COUNTIF($N$19:$O$23,N20),0)</f>
        <v>0</v>
      </c>
      <c r="AK20" s="37">
        <f>ROUND(H20,1)</f>
        <v>0</v>
      </c>
      <c r="AL20" s="35" t="s">
        <v>58</v>
      </c>
    </row>
    <row r="21" spans="1:38" ht="15.95" customHeight="1">
      <c r="A21" s="6"/>
      <c r="B21" s="40"/>
      <c r="C21" s="272"/>
      <c r="D21" s="273"/>
      <c r="E21" s="273"/>
      <c r="F21" s="273"/>
      <c r="G21" s="274"/>
      <c r="H21" s="195"/>
      <c r="I21" s="196"/>
      <c r="J21" s="24"/>
      <c r="K21" s="170"/>
      <c r="L21" s="171"/>
      <c r="M21" s="172"/>
      <c r="N21" s="173"/>
      <c r="O21" s="174"/>
      <c r="P21" s="175" t="str">
        <f>IF(OR(B21="",C21=""),"",AK21*K21)</f>
        <v/>
      </c>
      <c r="Q21" s="176"/>
      <c r="R21" s="176"/>
      <c r="S21" s="177"/>
      <c r="U21" s="197"/>
      <c r="V21" s="197"/>
      <c r="W21" s="197"/>
      <c r="X21" s="197"/>
      <c r="Y21" s="197"/>
      <c r="Z21" s="197"/>
      <c r="AA21" s="197"/>
      <c r="AB21" s="197"/>
      <c r="AC21" s="281"/>
      <c r="AD21" s="281"/>
      <c r="AE21" s="281"/>
      <c r="AF21" s="281"/>
      <c r="AH21" s="18">
        <v>2</v>
      </c>
      <c r="AI21" s="33">
        <f t="shared" si="0"/>
        <v>1</v>
      </c>
      <c r="AJ21" s="22">
        <f>IFERROR(1/COUNTIF($N$19:$O$23,N21),0)</f>
        <v>0</v>
      </c>
      <c r="AK21" s="37">
        <f>ROUND(H21,1)</f>
        <v>0</v>
      </c>
      <c r="AL21" s="35" t="s">
        <v>59</v>
      </c>
    </row>
    <row r="22" spans="1:38" ht="15.95" customHeight="1">
      <c r="A22" s="1"/>
      <c r="B22" s="40"/>
      <c r="C22" s="272"/>
      <c r="D22" s="273"/>
      <c r="E22" s="273"/>
      <c r="F22" s="273"/>
      <c r="G22" s="274"/>
      <c r="H22" s="195"/>
      <c r="I22" s="196"/>
      <c r="J22" s="24"/>
      <c r="K22" s="170"/>
      <c r="L22" s="171"/>
      <c r="M22" s="172"/>
      <c r="N22" s="173"/>
      <c r="O22" s="174"/>
      <c r="P22" s="175" t="str">
        <f>IF(OR(B22="",C22=""),"",AK22*K22)</f>
        <v/>
      </c>
      <c r="Q22" s="176"/>
      <c r="R22" s="176"/>
      <c r="S22" s="177"/>
      <c r="U22" s="198"/>
      <c r="V22" s="198"/>
      <c r="W22" s="198"/>
      <c r="X22" s="198"/>
      <c r="Y22" s="198"/>
      <c r="Z22" s="198"/>
      <c r="AA22" s="198"/>
      <c r="AB22" s="198"/>
      <c r="AC22" s="282"/>
      <c r="AD22" s="282"/>
      <c r="AE22" s="282"/>
      <c r="AF22" s="282"/>
      <c r="AH22" s="1"/>
      <c r="AI22" s="34">
        <f t="shared" si="0"/>
        <v>1</v>
      </c>
      <c r="AJ22" s="22">
        <f>IFERROR(1/COUNTIF($N$19:$O$23,N22),0)</f>
        <v>0</v>
      </c>
      <c r="AK22" s="37">
        <f>ROUND(H22,1)</f>
        <v>0</v>
      </c>
      <c r="AL22" s="35" t="s">
        <v>60</v>
      </c>
    </row>
    <row r="23" spans="1:38" ht="15.95" customHeight="1" thickBot="1">
      <c r="A23" s="1"/>
      <c r="B23" s="41"/>
      <c r="C23" s="275"/>
      <c r="D23" s="276"/>
      <c r="E23" s="276"/>
      <c r="F23" s="276"/>
      <c r="G23" s="277"/>
      <c r="H23" s="181"/>
      <c r="I23" s="182"/>
      <c r="J23" s="25"/>
      <c r="K23" s="183"/>
      <c r="L23" s="184"/>
      <c r="M23" s="185"/>
      <c r="N23" s="186"/>
      <c r="O23" s="187"/>
      <c r="P23" s="188" t="str">
        <f>IF(OR(B23="",C23=""),"",AK23*K23)</f>
        <v/>
      </c>
      <c r="Q23" s="189"/>
      <c r="R23" s="189"/>
      <c r="S23" s="190"/>
      <c r="U23" s="201" t="s">
        <v>24</v>
      </c>
      <c r="V23" s="202"/>
      <c r="W23" s="207"/>
      <c r="X23" s="207"/>
      <c r="Y23" s="207"/>
      <c r="Z23" s="207"/>
      <c r="AA23" s="207"/>
      <c r="AB23" s="207"/>
      <c r="AC23" s="207"/>
      <c r="AD23" s="207"/>
      <c r="AE23" s="207"/>
      <c r="AF23" s="208"/>
      <c r="AH23" s="1"/>
      <c r="AI23" s="34">
        <f t="shared" si="0"/>
        <v>1</v>
      </c>
      <c r="AJ23" s="22">
        <f>IFERROR(1/COUNTIF($N$19:$O$23,N23),0)</f>
        <v>0</v>
      </c>
      <c r="AK23" s="38">
        <f>ROUND(H23,1)</f>
        <v>0</v>
      </c>
      <c r="AL23" s="35" t="s">
        <v>61</v>
      </c>
    </row>
    <row r="24" spans="1:38" ht="15.95" customHeight="1" thickTop="1">
      <c r="A24" s="1"/>
      <c r="B24" s="209" t="s">
        <v>18</v>
      </c>
      <c r="C24" s="210"/>
      <c r="D24" s="210"/>
      <c r="E24" s="210"/>
      <c r="F24" s="210"/>
      <c r="G24" s="210"/>
      <c r="H24" s="210"/>
      <c r="I24" s="211"/>
      <c r="J24" s="212" t="s">
        <v>11</v>
      </c>
      <c r="K24" s="213"/>
      <c r="L24" s="214"/>
      <c r="M24" s="215" t="s">
        <v>19</v>
      </c>
      <c r="N24" s="216"/>
      <c r="O24" s="216"/>
      <c r="P24" s="216"/>
      <c r="Q24" s="216" t="s">
        <v>46</v>
      </c>
      <c r="R24" s="216"/>
      <c r="S24" s="216"/>
      <c r="U24" s="203"/>
      <c r="V24" s="204"/>
      <c r="W24" s="217"/>
      <c r="X24" s="217"/>
      <c r="Y24" s="217"/>
      <c r="Z24" s="217"/>
      <c r="AA24" s="217"/>
      <c r="AB24" s="217"/>
      <c r="AC24" s="217"/>
      <c r="AD24" s="217"/>
      <c r="AE24" s="217"/>
      <c r="AF24" s="218"/>
      <c r="AH24" s="2">
        <f>COUNT(N19:O23)</f>
        <v>0</v>
      </c>
      <c r="AI24" s="2" t="e">
        <f>LARGE(N19:O23,AH24)</f>
        <v>#NUM!</v>
      </c>
      <c r="AJ24" s="22">
        <f>SUM(AJ19:AJ23)</f>
        <v>0</v>
      </c>
      <c r="AK24" s="22"/>
      <c r="AL24" s="45" t="s">
        <v>62</v>
      </c>
    </row>
    <row r="25" spans="1:38" ht="15.95" customHeight="1">
      <c r="A25" s="1"/>
      <c r="B25" s="221"/>
      <c r="C25" s="222"/>
      <c r="D25" s="222"/>
      <c r="E25" s="222"/>
      <c r="F25" s="222"/>
      <c r="G25" s="222"/>
      <c r="H25" s="222"/>
      <c r="I25" s="223"/>
      <c r="J25" s="224">
        <f>MAX(N19:N23)</f>
        <v>0</v>
      </c>
      <c r="K25" s="225"/>
      <c r="L25" s="226"/>
      <c r="M25" s="227">
        <f ca="1">SUMIF($N$19:$S$23,J25,$P$19:$S$23)</f>
        <v>0</v>
      </c>
      <c r="N25" s="227"/>
      <c r="O25" s="227"/>
      <c r="P25" s="227"/>
      <c r="Q25" s="228">
        <f ca="1">IFERROR(M25*J25/100,"")</f>
        <v>0</v>
      </c>
      <c r="R25" s="229"/>
      <c r="S25" s="230"/>
      <c r="U25" s="205"/>
      <c r="V25" s="206"/>
      <c r="W25" s="219"/>
      <c r="X25" s="219"/>
      <c r="Y25" s="219"/>
      <c r="Z25" s="219"/>
      <c r="AA25" s="219"/>
      <c r="AB25" s="219"/>
      <c r="AC25" s="219"/>
      <c r="AD25" s="219"/>
      <c r="AE25" s="219"/>
      <c r="AF25" s="220"/>
      <c r="AH25" s="1"/>
      <c r="AI25" s="1"/>
    </row>
    <row r="26" spans="1:38" ht="15.95" customHeight="1">
      <c r="A26" s="1"/>
      <c r="B26" s="244"/>
      <c r="C26" s="245"/>
      <c r="D26" s="245"/>
      <c r="E26" s="245"/>
      <c r="F26" s="245"/>
      <c r="G26" s="245"/>
      <c r="H26" s="245"/>
      <c r="I26" s="246"/>
      <c r="J26" s="247" t="str">
        <f>IFERROR(IF(J25=$AI$24,"対象外",IF(J25&gt;$AI$24,$AI$24,"")),"対象外")</f>
        <v>対象外</v>
      </c>
      <c r="K26" s="248"/>
      <c r="L26" s="249"/>
      <c r="M26" s="250">
        <f ca="1">SUMIF(N19:P23,IF(J26="対象外",J27,J26),P19:P23)</f>
        <v>0</v>
      </c>
      <c r="N26" s="251"/>
      <c r="O26" s="251"/>
      <c r="P26" s="252"/>
      <c r="Q26" s="253" t="str">
        <f>IF(J26="対象外","－",IFERROR(M26*J26/100,""))</f>
        <v>－</v>
      </c>
      <c r="R26" s="254"/>
      <c r="S26" s="255"/>
      <c r="AH26" s="1"/>
      <c r="AI26" s="1"/>
    </row>
    <row r="27" spans="1:38" ht="15.95" customHeight="1" thickBot="1">
      <c r="A27" s="1"/>
      <c r="B27" s="244"/>
      <c r="C27" s="245"/>
      <c r="D27" s="245"/>
      <c r="E27" s="245"/>
      <c r="F27" s="245"/>
      <c r="G27" s="245"/>
      <c r="H27" s="245"/>
      <c r="I27" s="246"/>
      <c r="J27" s="256" t="str">
        <f>IF(J26="対象外","","対象外")</f>
        <v/>
      </c>
      <c r="K27" s="257"/>
      <c r="L27" s="258"/>
      <c r="M27" s="259" t="str">
        <f ca="1">IF(SUM(M25:P26)&lt;&gt;M28,M28-SUM(M25,M26),"")</f>
        <v/>
      </c>
      <c r="N27" s="259"/>
      <c r="O27" s="259"/>
      <c r="P27" s="259"/>
      <c r="Q27" s="260" t="str">
        <f ca="1">IF(J27="対象外","－",IFERROR(M27*J27/100,""))</f>
        <v/>
      </c>
      <c r="R27" s="261"/>
      <c r="S27" s="262"/>
      <c r="U27" s="12"/>
      <c r="V27" s="12"/>
      <c r="W27" s="12"/>
      <c r="X27" s="12"/>
      <c r="Y27" s="12"/>
      <c r="Z27" s="12"/>
      <c r="AA27" s="12"/>
      <c r="AB27" s="12"/>
      <c r="AC27" s="12"/>
      <c r="AD27" s="12"/>
      <c r="AE27" s="12"/>
      <c r="AF27" s="12"/>
      <c r="AH27" s="48"/>
      <c r="AI27" s="48"/>
    </row>
    <row r="28" spans="1:38" ht="15.95" customHeight="1" thickTop="1">
      <c r="A28" s="1"/>
      <c r="B28" s="234"/>
      <c r="C28" s="235"/>
      <c r="D28" s="235"/>
      <c r="E28" s="235"/>
      <c r="F28" s="235"/>
      <c r="G28" s="235"/>
      <c r="H28" s="235"/>
      <c r="I28" s="236"/>
      <c r="J28" s="237" t="s">
        <v>17</v>
      </c>
      <c r="K28" s="238"/>
      <c r="L28" s="239"/>
      <c r="M28" s="240">
        <f>SUM(P19:S23)</f>
        <v>0</v>
      </c>
      <c r="N28" s="240"/>
      <c r="O28" s="240"/>
      <c r="P28" s="240"/>
      <c r="Q28" s="241">
        <f ca="1">IF(AJ24&gt;2,"税率見直",SUM(Q25:S27))</f>
        <v>0</v>
      </c>
      <c r="R28" s="242"/>
      <c r="S28" s="243"/>
      <c r="AH28" s="48"/>
      <c r="AI28" s="48"/>
    </row>
    <row r="29" spans="1:38" ht="13.5" customHeight="1"/>
    <row r="30" spans="1:38">
      <c r="P30" s="267"/>
      <c r="Q30" s="267"/>
      <c r="R30" s="267"/>
      <c r="S30" s="267"/>
    </row>
    <row r="33" spans="2:32">
      <c r="B33" s="268" t="s">
        <v>55</v>
      </c>
      <c r="C33" s="268"/>
      <c r="D33" s="268"/>
      <c r="E33" s="268"/>
      <c r="F33" s="268"/>
    </row>
    <row r="34" spans="2:32">
      <c r="B34" s="269"/>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1"/>
    </row>
    <row r="35" spans="2:32">
      <c r="B35" s="231"/>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3"/>
    </row>
    <row r="36" spans="2:32">
      <c r="B36" s="231"/>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3"/>
    </row>
    <row r="37" spans="2:32">
      <c r="B37" s="231"/>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3"/>
    </row>
    <row r="38" spans="2:32">
      <c r="B38" s="231"/>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3"/>
    </row>
    <row r="39" spans="2:32">
      <c r="B39" s="231"/>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3"/>
    </row>
    <row r="40" spans="2:32">
      <c r="B40" s="231"/>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3"/>
    </row>
    <row r="41" spans="2:32">
      <c r="B41" s="231"/>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3"/>
    </row>
    <row r="42" spans="2:32">
      <c r="B42" s="231"/>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3"/>
    </row>
    <row r="43" spans="2:32">
      <c r="B43" s="231"/>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3"/>
    </row>
    <row r="44" spans="2:32">
      <c r="B44" s="231"/>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3"/>
    </row>
    <row r="45" spans="2:32">
      <c r="B45" s="231"/>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3"/>
    </row>
    <row r="46" spans="2:32">
      <c r="B46" s="231"/>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3"/>
    </row>
    <row r="47" spans="2:32">
      <c r="B47" s="231"/>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3"/>
    </row>
    <row r="48" spans="2:32">
      <c r="B48" s="231"/>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3"/>
    </row>
    <row r="49" spans="2:32">
      <c r="B49" s="231"/>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3"/>
    </row>
    <row r="50" spans="2:32">
      <c r="B50" s="231"/>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3"/>
    </row>
    <row r="51" spans="2:32">
      <c r="B51" s="231"/>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3"/>
    </row>
    <row r="52" spans="2:32">
      <c r="B52" s="231"/>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3"/>
    </row>
    <row r="53" spans="2:32">
      <c r="B53" s="231"/>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3"/>
    </row>
    <row r="54" spans="2:32">
      <c r="B54" s="231"/>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3"/>
    </row>
    <row r="55" spans="2:32">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3"/>
    </row>
    <row r="56" spans="2:32">
      <c r="B56" s="231"/>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3"/>
    </row>
    <row r="57" spans="2:32">
      <c r="B57" s="263"/>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4"/>
      <c r="AF57" s="265"/>
    </row>
  </sheetData>
  <sheetProtection algorithmName="SHA-512" hashValue="267mBP3utVBzkr/JTxQVWtlWJ0zB470IdN9nclFaeogJixVOBv796YajYnJpsSd7JDVuSTzokKnPuG6QHQcDGA==" saltValue="v0UDflV0/lUP3J+GuHfnXg==" spinCount="100000" sheet="1" objects="1" scenarios="1" selectLockedCells="1"/>
  <mergeCells count="134">
    <mergeCell ref="C19:G19"/>
    <mergeCell ref="K19:M19"/>
    <mergeCell ref="AH2:AI2"/>
    <mergeCell ref="AH10:AI10"/>
    <mergeCell ref="T4:Y4"/>
    <mergeCell ref="N4:S4"/>
    <mergeCell ref="N5:S5"/>
    <mergeCell ref="Q28:S28"/>
    <mergeCell ref="Q25:S25"/>
    <mergeCell ref="Q26:S26"/>
    <mergeCell ref="Q27:S27"/>
    <mergeCell ref="Q10:AF10"/>
    <mergeCell ref="N10:P11"/>
    <mergeCell ref="Q11:AF11"/>
    <mergeCell ref="N12:P13"/>
    <mergeCell ref="Q12:AC13"/>
    <mergeCell ref="AD12:AF13"/>
    <mergeCell ref="U23:V25"/>
    <mergeCell ref="U20:AB20"/>
    <mergeCell ref="AC20:AF20"/>
    <mergeCell ref="AC21:AF22"/>
    <mergeCell ref="U21:AB22"/>
    <mergeCell ref="W23:AF23"/>
    <mergeCell ref="W24:AF25"/>
    <mergeCell ref="AH28:AI28"/>
    <mergeCell ref="T5:Y5"/>
    <mergeCell ref="P18:S18"/>
    <mergeCell ref="AH27:AI27"/>
    <mergeCell ref="Q24:S24"/>
    <mergeCell ref="P22:S22"/>
    <mergeCell ref="J27:L27"/>
    <mergeCell ref="J28:L28"/>
    <mergeCell ref="M28:P28"/>
    <mergeCell ref="M25:P25"/>
    <mergeCell ref="M26:P26"/>
    <mergeCell ref="M27:P27"/>
    <mergeCell ref="M24:P24"/>
    <mergeCell ref="P23:S23"/>
    <mergeCell ref="U18:AD18"/>
    <mergeCell ref="U19:AD19"/>
    <mergeCell ref="P19:S19"/>
    <mergeCell ref="N18:O18"/>
    <mergeCell ref="K18:M18"/>
    <mergeCell ref="AE18:AF18"/>
    <mergeCell ref="AE19:AF19"/>
    <mergeCell ref="H22:I22"/>
    <mergeCell ref="H23:I23"/>
    <mergeCell ref="H18:I18"/>
    <mergeCell ref="H19:I19"/>
    <mergeCell ref="B10:L10"/>
    <mergeCell ref="B11:L11"/>
    <mergeCell ref="G7:H7"/>
    <mergeCell ref="G8:H8"/>
    <mergeCell ref="I7:L7"/>
    <mergeCell ref="I8:L8"/>
    <mergeCell ref="B7:F7"/>
    <mergeCell ref="C23:G23"/>
    <mergeCell ref="B9:L9"/>
    <mergeCell ref="H14:L14"/>
    <mergeCell ref="B14:D14"/>
    <mergeCell ref="E14:G14"/>
    <mergeCell ref="B12:L12"/>
    <mergeCell ref="B16:B17"/>
    <mergeCell ref="C16:T17"/>
    <mergeCell ref="N19:O19"/>
    <mergeCell ref="B15:D15"/>
    <mergeCell ref="E15:G15"/>
    <mergeCell ref="H15:L15"/>
    <mergeCell ref="C18:G18"/>
    <mergeCell ref="Y2:AA2"/>
    <mergeCell ref="Z4:AF4"/>
    <mergeCell ref="Z5:AF5"/>
    <mergeCell ref="C4:L4"/>
    <mergeCell ref="C5:L5"/>
    <mergeCell ref="B2:L2"/>
    <mergeCell ref="AB2:AF2"/>
    <mergeCell ref="B8:F8"/>
    <mergeCell ref="W9:Y9"/>
    <mergeCell ref="N9:P9"/>
    <mergeCell ref="Z9:AF9"/>
    <mergeCell ref="Q9:V9"/>
    <mergeCell ref="N2:P2"/>
    <mergeCell ref="Q2:W2"/>
    <mergeCell ref="N8:P8"/>
    <mergeCell ref="Q8:AF8"/>
    <mergeCell ref="P30:S30"/>
    <mergeCell ref="B24:I24"/>
    <mergeCell ref="B25:I25"/>
    <mergeCell ref="B26:I26"/>
    <mergeCell ref="B27:I27"/>
    <mergeCell ref="B28:I28"/>
    <mergeCell ref="P21:S21"/>
    <mergeCell ref="P20:S20"/>
    <mergeCell ref="N20:O20"/>
    <mergeCell ref="N21:O21"/>
    <mergeCell ref="N22:O22"/>
    <mergeCell ref="N23:O23"/>
    <mergeCell ref="J24:L24"/>
    <mergeCell ref="J25:L25"/>
    <mergeCell ref="J26:L26"/>
    <mergeCell ref="K23:M23"/>
    <mergeCell ref="C20:G20"/>
    <mergeCell ref="K20:M20"/>
    <mergeCell ref="C22:G22"/>
    <mergeCell ref="K22:M22"/>
    <mergeCell ref="C21:G21"/>
    <mergeCell ref="K21:M21"/>
    <mergeCell ref="H20:I20"/>
    <mergeCell ref="H21:I21"/>
    <mergeCell ref="B33:F33"/>
    <mergeCell ref="B34:AF34"/>
    <mergeCell ref="B35:AF35"/>
    <mergeCell ref="B36:AF36"/>
    <mergeCell ref="B37:AF37"/>
    <mergeCell ref="B38:AF38"/>
    <mergeCell ref="B39:AF39"/>
    <mergeCell ref="B40:AF40"/>
    <mergeCell ref="B41:AF41"/>
    <mergeCell ref="B51:AF51"/>
    <mergeCell ref="B52:AF52"/>
    <mergeCell ref="B53:AF53"/>
    <mergeCell ref="B54:AF54"/>
    <mergeCell ref="B55:AF55"/>
    <mergeCell ref="B56:AF56"/>
    <mergeCell ref="B57:AF57"/>
    <mergeCell ref="B42:AF42"/>
    <mergeCell ref="B43:AF43"/>
    <mergeCell ref="B44:AF44"/>
    <mergeCell ref="B45:AF45"/>
    <mergeCell ref="B46:AF46"/>
    <mergeCell ref="B47:AF47"/>
    <mergeCell ref="B48:AF48"/>
    <mergeCell ref="B49:AF49"/>
    <mergeCell ref="B50:AF50"/>
  </mergeCells>
  <phoneticPr fontId="2"/>
  <conditionalFormatting sqref="H19:I23 AK19:AK23">
    <cfRule type="expression" dxfId="2" priority="1">
      <formula>$AI$18=5</formula>
    </cfRule>
  </conditionalFormatting>
  <conditionalFormatting sqref="Q28:S28">
    <cfRule type="expression" dxfId="1" priority="4">
      <formula>$Q$28="税率見直"</formula>
    </cfRule>
  </conditionalFormatting>
  <dataValidations xWindow="327" yWindow="424" count="10">
    <dataValidation type="textLength" imeMode="halfKatakana" allowBlank="1" showInputMessage="1" showErrorMessage="1" error="半角カタカナで入力して下さい_x000a_最大30文字" sqref="W23:AF23">
      <formula1>4</formula1>
      <formula2>30</formula2>
    </dataValidation>
    <dataValidation type="whole" imeMode="halfAlpha" allowBlank="1" showInputMessage="1" showErrorMessage="1" error="整数で入力して下さい。_x000a_小数点以下の入力は出来ません。" sqref="K19:M23">
      <formula1>-9999999</formula1>
      <formula2>99999999</formula2>
    </dataValidation>
    <dataValidation type="decimal" allowBlank="1" showInputMessage="1" showErrorMessage="1" sqref="AK19:AK23">
      <formula1>0.1</formula1>
      <formula2>9999</formula2>
    </dataValidation>
    <dataValidation type="whole" imeMode="halfAlpha" allowBlank="1" showInputMessage="1" showErrorMessage="1" errorTitle="入力方法" error="消費税率を整数で入力して下さい。_x000a_消費税が対象外（不課税）の場合は、税率の欄は空白にして下さい。_x000a_例_x000a_10％→10_x000a_　８％→8" sqref="N19:O23">
      <formula1>1</formula1>
      <formula2>20</formula2>
    </dataValidation>
    <dataValidation imeMode="halfAlpha" allowBlank="1" showInputMessage="1" showErrorMessage="1" prompt="数字7桁です" sqref="G8:H8"/>
    <dataValidation imeMode="halfAlpha" allowBlank="1" showInputMessage="1" showErrorMessage="1" prompt="数字7文字_x000a_入力例_x000a_1130034_x000a_　　↓_x000a_〒113-0034" sqref="Q9:V9"/>
    <dataValidation imeMode="halfAlpha" allowBlank="1" showInputMessage="1" showErrorMessage="1" prompt="市外局番から_x000a_入力例_x000a_03-3945-2312" sqref="Z9:AF9"/>
    <dataValidation imeMode="halfAlpha" allowBlank="1" showInputMessage="1" showErrorMessage="1" sqref="I8:L8 B15:G15 H19:I23"/>
    <dataValidation type="textLength" imeMode="halfAlpha" allowBlank="1" showInputMessage="1" showErrorMessage="1" error="数字7文字以内で入力して下さい。_x000a_" prompt="数字7文字で入力して下さい。_x000a_" sqref="AC21:AF22">
      <formula1>1</formula1>
      <formula2>7</formula2>
    </dataValidation>
    <dataValidation type="textLength" imeMode="halfAlpha" allowBlank="1" showInputMessage="1" showErrorMessage="1" error="数字4桁以内で入力して下さい。_x000a_頭に０がある場合は０以外を入れて下さい。" sqref="B5">
      <formula1>1</formula1>
      <formula2>4</formula2>
    </dataValidation>
  </dataValidations>
  <printOptions horizontalCentered="1"/>
  <pageMargins left="0.51181102362204722" right="0.31496062992125984" top="0.55118110236220474" bottom="0.5511811023622047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locked="0" defaultSize="0" autoFill="0" autoLine="0" autoPict="0">
                <anchor moveWithCells="1">
                  <from>
                    <xdr:col>22</xdr:col>
                    <xdr:colOff>180975</xdr:colOff>
                    <xdr:row>20</xdr:row>
                    <xdr:rowOff>57150</xdr:rowOff>
                  </from>
                  <to>
                    <xdr:col>25</xdr:col>
                    <xdr:colOff>76200</xdr:colOff>
                    <xdr:row>21</xdr:row>
                    <xdr:rowOff>95250</xdr:rowOff>
                  </to>
                </anchor>
              </controlPr>
            </control>
          </mc:Choice>
        </mc:AlternateContent>
        <mc:AlternateContent xmlns:mc="http://schemas.openxmlformats.org/markup-compatibility/2006">
          <mc:Choice Requires="x14">
            <control shapeId="1029" r:id="rId5" name="Option Button 5">
              <controlPr locked="0" defaultSize="0" autoFill="0" autoLine="0" autoPict="0">
                <anchor moveWithCells="1">
                  <from>
                    <xdr:col>20</xdr:col>
                    <xdr:colOff>28575</xdr:colOff>
                    <xdr:row>20</xdr:row>
                    <xdr:rowOff>76200</xdr:rowOff>
                  </from>
                  <to>
                    <xdr:col>23</xdr:col>
                    <xdr:colOff>38100</xdr:colOff>
                    <xdr:row>21</xdr:row>
                    <xdr:rowOff>85725</xdr:rowOff>
                  </to>
                </anchor>
              </controlPr>
            </control>
          </mc:Choice>
        </mc:AlternateContent>
        <mc:AlternateContent xmlns:mc="http://schemas.openxmlformats.org/markup-compatibility/2006">
          <mc:Choice Requires="x14">
            <control shapeId="1030" r:id="rId6" name="Option Button 6">
              <controlPr locked="0" defaultSize="0" autoFill="0" autoLine="0" autoPict="0">
                <anchor moveWithCells="1">
                  <from>
                    <xdr:col>25</xdr:col>
                    <xdr:colOff>76200</xdr:colOff>
                    <xdr:row>20</xdr:row>
                    <xdr:rowOff>57150</xdr:rowOff>
                  </from>
                  <to>
                    <xdr:col>28</xdr:col>
                    <xdr:colOff>9525</xdr:colOff>
                    <xdr:row>21</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27" yWindow="424" count="1">
        <x14:dataValidation type="list" allowBlank="1" showInputMessage="1" showErrorMessage="1">
          <x14:formula1>
            <xm:f>Sheet1!$B$2:$B$4</xm:f>
          </x14:formula1>
          <xm:sqref>B8:F8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AK65"/>
  <sheetViews>
    <sheetView showZeros="0" zoomScaleNormal="100" zoomScaleSheetLayoutView="100" workbookViewId="0">
      <selection activeCell="C22" sqref="C22:G22"/>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7" width="3.125" style="2" customWidth="1"/>
    <col min="18" max="18" width="2.625" style="2" customWidth="1"/>
    <col min="19" max="19" width="3.125" style="2" customWidth="1"/>
    <col min="20" max="22" width="2.125" style="2" customWidth="1"/>
    <col min="23" max="23" width="4.625" style="2" customWidth="1"/>
    <col min="24" max="24" width="2.625" style="2" customWidth="1"/>
    <col min="25" max="26" width="2.125" style="2" customWidth="1"/>
    <col min="27" max="31" width="2.625" style="2" customWidth="1"/>
    <col min="32" max="32" width="3.625" style="2" customWidth="1"/>
    <col min="33" max="33" width="1.625" style="2" customWidth="1"/>
    <col min="34" max="34" width="5.875" style="2" bestFit="1" customWidth="1"/>
    <col min="35" max="35" width="5.25" style="2" customWidth="1"/>
    <col min="36" max="16384" width="9" style="2"/>
  </cols>
  <sheetData>
    <row r="1" spans="1:37" ht="9.9499999999999993" customHeight="1" thickBot="1">
      <c r="A1" s="1"/>
      <c r="B1" s="1"/>
      <c r="C1" s="1"/>
      <c r="D1" s="1"/>
      <c r="E1" s="1"/>
      <c r="F1" s="1"/>
      <c r="AA1" s="1"/>
      <c r="AB1" s="1"/>
      <c r="AC1" s="1"/>
      <c r="AD1" s="1"/>
      <c r="AE1" s="1"/>
      <c r="AF1" s="1"/>
      <c r="AG1" s="1"/>
      <c r="AH1" s="1"/>
      <c r="AI1" s="1"/>
    </row>
    <row r="2" spans="1:37" ht="17.25" customHeight="1" thickBot="1">
      <c r="A2" s="1"/>
      <c r="B2" s="393" t="s">
        <v>44</v>
      </c>
      <c r="C2" s="394"/>
      <c r="D2" s="394"/>
      <c r="E2" s="394"/>
      <c r="F2" s="394"/>
      <c r="G2" s="394"/>
      <c r="H2" s="394"/>
      <c r="I2" s="394"/>
      <c r="J2" s="394"/>
      <c r="K2" s="394"/>
      <c r="L2" s="395"/>
      <c r="N2" s="283" t="s">
        <v>47</v>
      </c>
      <c r="O2" s="283"/>
      <c r="P2" s="283"/>
      <c r="Q2" s="283"/>
      <c r="R2" s="283"/>
      <c r="S2" s="283"/>
      <c r="T2" s="283"/>
      <c r="U2" s="283"/>
      <c r="V2" s="283"/>
      <c r="W2" s="283"/>
      <c r="Y2" s="396" t="s">
        <v>16</v>
      </c>
      <c r="Z2" s="397"/>
      <c r="AA2" s="398"/>
      <c r="AB2" s="69" t="str">
        <f ca="1">入力シート兼発行者控!$AB$2</f>
        <v>0001-53524</v>
      </c>
      <c r="AC2" s="69"/>
      <c r="AD2" s="69"/>
      <c r="AE2" s="69"/>
      <c r="AF2" s="70"/>
      <c r="AG2" s="1"/>
      <c r="AH2" s="48"/>
      <c r="AI2" s="48"/>
    </row>
    <row r="3" spans="1:37"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row>
    <row r="4" spans="1:37" ht="15" customHeight="1">
      <c r="A4" s="1"/>
      <c r="B4" s="19" t="s">
        <v>13</v>
      </c>
      <c r="C4" s="476" t="s">
        <v>3</v>
      </c>
      <c r="D4" s="477"/>
      <c r="E4" s="477"/>
      <c r="F4" s="477"/>
      <c r="G4" s="477"/>
      <c r="H4" s="477"/>
      <c r="I4" s="477"/>
      <c r="J4" s="477"/>
      <c r="K4" s="477"/>
      <c r="L4" s="478"/>
      <c r="N4" s="479" t="s">
        <v>14</v>
      </c>
      <c r="O4" s="480"/>
      <c r="P4" s="480"/>
      <c r="Q4" s="480"/>
      <c r="R4" s="480"/>
      <c r="S4" s="481"/>
      <c r="T4" s="476" t="s">
        <v>45</v>
      </c>
      <c r="U4" s="477"/>
      <c r="V4" s="477"/>
      <c r="W4" s="477"/>
      <c r="X4" s="477"/>
      <c r="Y4" s="478"/>
      <c r="Z4" s="482" t="s">
        <v>15</v>
      </c>
      <c r="AA4" s="483"/>
      <c r="AB4" s="483"/>
      <c r="AC4" s="483"/>
      <c r="AD4" s="483"/>
      <c r="AE4" s="483"/>
      <c r="AF4" s="484"/>
      <c r="AG4" s="1"/>
      <c r="AH4" s="1"/>
    </row>
    <row r="5" spans="1:37" ht="20.100000000000001" customHeight="1">
      <c r="A5" s="1"/>
      <c r="B5" s="47">
        <f>入力シート兼発行者控!$B$5</f>
        <v>0</v>
      </c>
      <c r="C5" s="399">
        <f>入力シート兼発行者控!$C$5</f>
        <v>0</v>
      </c>
      <c r="D5" s="400"/>
      <c r="E5" s="400"/>
      <c r="F5" s="400"/>
      <c r="G5" s="400"/>
      <c r="H5" s="400"/>
      <c r="I5" s="400"/>
      <c r="J5" s="400"/>
      <c r="K5" s="400"/>
      <c r="L5" s="401"/>
      <c r="N5" s="55">
        <f>入力シート兼発行者控!N5</f>
        <v>0</v>
      </c>
      <c r="O5" s="56"/>
      <c r="P5" s="56"/>
      <c r="Q5" s="56"/>
      <c r="R5" s="56"/>
      <c r="S5" s="57"/>
      <c r="T5" s="55">
        <f ca="1">入力シート兼発行者控!T5</f>
        <v>0</v>
      </c>
      <c r="U5" s="56"/>
      <c r="V5" s="56"/>
      <c r="W5" s="56"/>
      <c r="X5" s="56"/>
      <c r="Y5" s="57"/>
      <c r="Z5" s="58">
        <f ca="1">入力シート兼発行者控!Z5</f>
        <v>0</v>
      </c>
      <c r="AA5" s="59"/>
      <c r="AB5" s="59"/>
      <c r="AC5" s="59"/>
      <c r="AD5" s="59"/>
      <c r="AE5" s="59"/>
      <c r="AF5" s="60"/>
      <c r="AG5" s="1"/>
    </row>
    <row r="6" spans="1:37" ht="9.9499999999999993" customHeight="1">
      <c r="A6" s="1"/>
      <c r="B6" s="1"/>
      <c r="C6" s="1"/>
      <c r="D6" s="1"/>
      <c r="E6" s="1"/>
      <c r="F6" s="1"/>
      <c r="G6" s="1"/>
      <c r="H6" s="4"/>
      <c r="I6" s="4"/>
      <c r="J6" s="4"/>
      <c r="K6" s="4"/>
      <c r="L6" s="4"/>
      <c r="M6" s="4"/>
      <c r="N6" s="4"/>
      <c r="O6" s="4"/>
      <c r="Y6" s="4"/>
      <c r="Z6" s="4"/>
      <c r="AA6" s="1"/>
      <c r="AB6" s="1"/>
      <c r="AC6" s="1"/>
      <c r="AD6" s="1"/>
      <c r="AE6" s="1"/>
      <c r="AF6" s="1"/>
      <c r="AG6" s="1"/>
    </row>
    <row r="7" spans="1:37" ht="15" customHeight="1">
      <c r="A7" s="1"/>
      <c r="B7" s="390" t="s">
        <v>0</v>
      </c>
      <c r="C7" s="391"/>
      <c r="D7" s="391"/>
      <c r="E7" s="391"/>
      <c r="F7" s="392"/>
      <c r="G7" s="456" t="s">
        <v>1</v>
      </c>
      <c r="H7" s="456"/>
      <c r="I7" s="456" t="s">
        <v>2</v>
      </c>
      <c r="J7" s="456"/>
      <c r="K7" s="456"/>
      <c r="L7" s="456"/>
      <c r="N7" s="2" t="s">
        <v>22</v>
      </c>
      <c r="AG7" s="1"/>
    </row>
    <row r="8" spans="1:37" ht="15.95" customHeight="1">
      <c r="A8" s="1"/>
      <c r="B8" s="405">
        <f>入力シート兼発行者控!$B$8</f>
        <v>0</v>
      </c>
      <c r="C8" s="406"/>
      <c r="D8" s="406"/>
      <c r="E8" s="406"/>
      <c r="F8" s="407"/>
      <c r="G8" s="501">
        <f>入力シート兼発行者控!$G$8</f>
        <v>0</v>
      </c>
      <c r="H8" s="501"/>
      <c r="I8" s="409">
        <f>入力シート兼発行者控!$I$8</f>
        <v>0</v>
      </c>
      <c r="J8" s="409"/>
      <c r="K8" s="409"/>
      <c r="L8" s="409"/>
      <c r="N8" s="457" t="s">
        <v>9</v>
      </c>
      <c r="O8" s="458"/>
      <c r="P8" s="459"/>
      <c r="Q8" s="96">
        <f>入力シート兼発行者控!$Q$8</f>
        <v>0</v>
      </c>
      <c r="R8" s="97"/>
      <c r="S8" s="97"/>
      <c r="T8" s="97"/>
      <c r="U8" s="97"/>
      <c r="V8" s="97"/>
      <c r="W8" s="97"/>
      <c r="X8" s="97"/>
      <c r="Y8" s="97"/>
      <c r="Z8" s="98"/>
      <c r="AA8" s="98"/>
      <c r="AB8" s="98"/>
      <c r="AC8" s="98"/>
      <c r="AD8" s="98"/>
      <c r="AE8" s="98"/>
      <c r="AF8" s="99"/>
      <c r="AG8" s="1"/>
    </row>
    <row r="9" spans="1:37" ht="15" customHeight="1">
      <c r="A9" s="1"/>
      <c r="B9" s="390" t="s">
        <v>12</v>
      </c>
      <c r="C9" s="391"/>
      <c r="D9" s="391"/>
      <c r="E9" s="391"/>
      <c r="F9" s="391"/>
      <c r="G9" s="391"/>
      <c r="H9" s="391"/>
      <c r="I9" s="391"/>
      <c r="J9" s="391"/>
      <c r="K9" s="391"/>
      <c r="L9" s="392"/>
      <c r="N9" s="410" t="s">
        <v>20</v>
      </c>
      <c r="O9" s="411"/>
      <c r="P9" s="412"/>
      <c r="Q9" s="293">
        <f>入力シート兼発行者控!$Q$9</f>
        <v>0</v>
      </c>
      <c r="R9" s="294"/>
      <c r="S9" s="294"/>
      <c r="T9" s="294"/>
      <c r="U9" s="294"/>
      <c r="V9" s="295"/>
      <c r="W9" s="410" t="s">
        <v>21</v>
      </c>
      <c r="X9" s="413"/>
      <c r="Y9" s="414"/>
      <c r="Z9" s="498">
        <f>入力シート兼発行者控!$Z$9</f>
        <v>0</v>
      </c>
      <c r="AA9" s="499"/>
      <c r="AB9" s="499"/>
      <c r="AC9" s="499"/>
      <c r="AD9" s="499"/>
      <c r="AE9" s="499"/>
      <c r="AF9" s="500"/>
      <c r="AG9" s="1"/>
      <c r="AH9" s="8"/>
    </row>
    <row r="10" spans="1:37" ht="15.95" customHeight="1">
      <c r="A10" s="5"/>
      <c r="B10" s="387">
        <f>入力シート兼発行者控!$B$10</f>
        <v>0</v>
      </c>
      <c r="C10" s="388"/>
      <c r="D10" s="388"/>
      <c r="E10" s="388"/>
      <c r="F10" s="388"/>
      <c r="G10" s="388"/>
      <c r="H10" s="388"/>
      <c r="I10" s="388"/>
      <c r="J10" s="388"/>
      <c r="K10" s="388"/>
      <c r="L10" s="389"/>
      <c r="N10" s="460" t="s">
        <v>36</v>
      </c>
      <c r="O10" s="491"/>
      <c r="P10" s="492"/>
      <c r="Q10" s="308">
        <f>入力シート兼発行者控!Q10</f>
        <v>0</v>
      </c>
      <c r="R10" s="309"/>
      <c r="S10" s="309"/>
      <c r="T10" s="309"/>
      <c r="U10" s="309"/>
      <c r="V10" s="309"/>
      <c r="W10" s="309"/>
      <c r="X10" s="309"/>
      <c r="Y10" s="309"/>
      <c r="Z10" s="309"/>
      <c r="AA10" s="309"/>
      <c r="AB10" s="309"/>
      <c r="AC10" s="309"/>
      <c r="AD10" s="309"/>
      <c r="AE10" s="309"/>
      <c r="AF10" s="310"/>
      <c r="AG10" s="1"/>
      <c r="AH10" s="89"/>
      <c r="AI10" s="89"/>
    </row>
    <row r="11" spans="1:37" ht="15" customHeight="1">
      <c r="A11" s="1"/>
      <c r="B11" s="390" t="s">
        <v>30</v>
      </c>
      <c r="C11" s="391"/>
      <c r="D11" s="391"/>
      <c r="E11" s="391"/>
      <c r="F11" s="391"/>
      <c r="G11" s="391"/>
      <c r="H11" s="391"/>
      <c r="I11" s="391"/>
      <c r="J11" s="391"/>
      <c r="K11" s="391"/>
      <c r="L11" s="392"/>
      <c r="N11" s="493"/>
      <c r="O11" s="494"/>
      <c r="P11" s="495"/>
      <c r="Q11" s="496">
        <f>入力シート兼発行者控!Q11</f>
        <v>0</v>
      </c>
      <c r="R11" s="496"/>
      <c r="S11" s="496"/>
      <c r="T11" s="496"/>
      <c r="U11" s="496"/>
      <c r="V11" s="496"/>
      <c r="W11" s="496"/>
      <c r="X11" s="496"/>
      <c r="Y11" s="496"/>
      <c r="Z11" s="496"/>
      <c r="AA11" s="496"/>
      <c r="AB11" s="496"/>
      <c r="AC11" s="496"/>
      <c r="AD11" s="496"/>
      <c r="AE11" s="496"/>
      <c r="AF11" s="497"/>
    </row>
    <row r="12" spans="1:37" ht="15.95" customHeight="1">
      <c r="A12" s="5"/>
      <c r="B12" s="387">
        <f>入力シート兼発行者控!$B$12</f>
        <v>0</v>
      </c>
      <c r="C12" s="388"/>
      <c r="D12" s="388"/>
      <c r="E12" s="388"/>
      <c r="F12" s="388"/>
      <c r="G12" s="388"/>
      <c r="H12" s="388"/>
      <c r="I12" s="388"/>
      <c r="J12" s="388"/>
      <c r="K12" s="388"/>
      <c r="L12" s="389"/>
      <c r="N12" s="446" t="s">
        <v>10</v>
      </c>
      <c r="O12" s="447"/>
      <c r="P12" s="448"/>
      <c r="Q12" s="332">
        <f>入力シート兼発行者控!$Q$12</f>
        <v>0</v>
      </c>
      <c r="R12" s="332"/>
      <c r="S12" s="332"/>
      <c r="T12" s="332"/>
      <c r="U12" s="332"/>
      <c r="V12" s="332"/>
      <c r="W12" s="332"/>
      <c r="X12" s="332"/>
      <c r="Y12" s="332"/>
      <c r="Z12" s="332"/>
      <c r="AA12" s="332"/>
      <c r="AB12" s="332"/>
      <c r="AC12" s="332"/>
      <c r="AD12" s="487" t="s">
        <v>25</v>
      </c>
      <c r="AE12" s="487"/>
      <c r="AF12" s="488"/>
    </row>
    <row r="13" spans="1:37" ht="9.9499999999999993" customHeight="1">
      <c r="A13" s="1"/>
      <c r="N13" s="449"/>
      <c r="O13" s="450"/>
      <c r="P13" s="451"/>
      <c r="Q13" s="333"/>
      <c r="R13" s="333"/>
      <c r="S13" s="333"/>
      <c r="T13" s="333"/>
      <c r="U13" s="333"/>
      <c r="V13" s="333"/>
      <c r="W13" s="333"/>
      <c r="X13" s="333"/>
      <c r="Y13" s="333"/>
      <c r="Z13" s="333"/>
      <c r="AA13" s="333"/>
      <c r="AB13" s="333"/>
      <c r="AC13" s="333"/>
      <c r="AD13" s="489"/>
      <c r="AE13" s="489"/>
      <c r="AF13" s="490"/>
    </row>
    <row r="14" spans="1:37" ht="15" customHeight="1">
      <c r="A14" s="1"/>
      <c r="B14" s="442" t="s">
        <v>67</v>
      </c>
      <c r="C14" s="443"/>
      <c r="D14" s="444"/>
      <c r="E14" s="442" t="s">
        <v>68</v>
      </c>
      <c r="F14" s="443"/>
      <c r="G14" s="444"/>
      <c r="H14" s="445" t="s">
        <v>69</v>
      </c>
      <c r="I14" s="445"/>
      <c r="J14" s="445"/>
      <c r="K14" s="445"/>
      <c r="L14" s="445"/>
      <c r="N14" s="15"/>
      <c r="AK14" s="13"/>
    </row>
    <row r="15" spans="1:37" ht="15.95" customHeight="1">
      <c r="A15" s="1"/>
      <c r="B15" s="418">
        <f>入力シート兼発行者控!$B$15</f>
        <v>0</v>
      </c>
      <c r="C15" s="419"/>
      <c r="D15" s="420"/>
      <c r="E15" s="418">
        <f>入力シート兼発行者控!$E$15</f>
        <v>0</v>
      </c>
      <c r="F15" s="419"/>
      <c r="G15" s="420"/>
      <c r="H15" s="421">
        <f>入力シート兼発行者控!$H$15</f>
        <v>0</v>
      </c>
      <c r="I15" s="421"/>
      <c r="J15" s="421"/>
      <c r="K15" s="421"/>
      <c r="L15" s="421"/>
      <c r="N15" s="14"/>
      <c r="AK15" s="13"/>
    </row>
    <row r="16" spans="1:37" ht="12.95" customHeight="1">
      <c r="A16" s="5"/>
      <c r="B16" s="141" t="s">
        <v>23</v>
      </c>
      <c r="C16" s="143"/>
      <c r="D16" s="144"/>
      <c r="E16" s="144"/>
      <c r="F16" s="145"/>
      <c r="G16" s="145"/>
      <c r="H16" s="145"/>
      <c r="I16" s="145"/>
      <c r="J16" s="145"/>
      <c r="K16" s="145"/>
      <c r="L16" s="145"/>
      <c r="M16" s="145"/>
      <c r="N16" s="145"/>
      <c r="O16" s="145"/>
      <c r="P16" s="145"/>
      <c r="Q16" s="145"/>
      <c r="R16" s="145"/>
      <c r="S16" s="145"/>
      <c r="T16" s="145"/>
    </row>
    <row r="17" spans="1:35" ht="12.95" customHeight="1">
      <c r="A17" s="1"/>
      <c r="B17" s="142"/>
      <c r="C17" s="145"/>
      <c r="D17" s="145"/>
      <c r="E17" s="145"/>
      <c r="F17" s="145"/>
      <c r="G17" s="145"/>
      <c r="H17" s="145"/>
      <c r="I17" s="145"/>
      <c r="J17" s="145"/>
      <c r="K17" s="145"/>
      <c r="L17" s="145"/>
      <c r="M17" s="145"/>
      <c r="N17" s="145"/>
      <c r="O17" s="145"/>
      <c r="P17" s="145"/>
      <c r="Q17" s="145"/>
      <c r="R17" s="145"/>
      <c r="S17" s="145"/>
      <c r="T17" s="145"/>
      <c r="U17" s="16" t="s">
        <v>35</v>
      </c>
    </row>
    <row r="18" spans="1:35" ht="14.45" customHeight="1">
      <c r="A18" s="1"/>
      <c r="B18" s="21" t="s">
        <v>54</v>
      </c>
      <c r="C18" s="439" t="s">
        <v>4</v>
      </c>
      <c r="D18" s="440"/>
      <c r="E18" s="440"/>
      <c r="F18" s="440"/>
      <c r="G18" s="441"/>
      <c r="H18" s="439" t="s">
        <v>5</v>
      </c>
      <c r="I18" s="441"/>
      <c r="J18" s="21" t="s">
        <v>6</v>
      </c>
      <c r="K18" s="439" t="s">
        <v>7</v>
      </c>
      <c r="L18" s="440"/>
      <c r="M18" s="441"/>
      <c r="N18" s="439" t="s">
        <v>11</v>
      </c>
      <c r="O18" s="441"/>
      <c r="P18" s="439" t="s">
        <v>8</v>
      </c>
      <c r="Q18" s="440"/>
      <c r="R18" s="440"/>
      <c r="S18" s="441"/>
      <c r="U18" s="319">
        <f>入力シート兼発行者控!$U$18</f>
        <v>0</v>
      </c>
      <c r="V18" s="320"/>
      <c r="W18" s="320"/>
      <c r="X18" s="320"/>
      <c r="Y18" s="320"/>
      <c r="Z18" s="320"/>
      <c r="AA18" s="320"/>
      <c r="AB18" s="320"/>
      <c r="AC18" s="320"/>
      <c r="AD18" s="320"/>
      <c r="AE18" s="321" t="s">
        <v>31</v>
      </c>
      <c r="AF18" s="322"/>
    </row>
    <row r="19" spans="1:35" ht="14.45" customHeight="1">
      <c r="A19" s="1"/>
      <c r="B19" s="42">
        <f>入力シート兼発行者控!$B$19</f>
        <v>0</v>
      </c>
      <c r="C19" s="426">
        <f>入力シート兼発行者控!$C$19</f>
        <v>0</v>
      </c>
      <c r="D19" s="427"/>
      <c r="E19" s="427"/>
      <c r="F19" s="427"/>
      <c r="G19" s="428"/>
      <c r="H19" s="485">
        <f>入力シート兼発行者控!$H$19</f>
        <v>0</v>
      </c>
      <c r="I19" s="486"/>
      <c r="J19" s="26">
        <f>入力シート兼発行者控!$J$19</f>
        <v>0</v>
      </c>
      <c r="K19" s="431">
        <f>入力シート兼発行者控!$K$19</f>
        <v>0</v>
      </c>
      <c r="L19" s="432"/>
      <c r="M19" s="433"/>
      <c r="N19" s="434">
        <f>入力シート兼発行者控!$N$19</f>
        <v>0</v>
      </c>
      <c r="O19" s="435"/>
      <c r="P19" s="436" t="str">
        <f>入力シート兼発行者控!$P$19</f>
        <v/>
      </c>
      <c r="Q19" s="437"/>
      <c r="R19" s="437"/>
      <c r="S19" s="438"/>
      <c r="U19" s="422">
        <f>入力シート兼発行者控!$U$19</f>
        <v>0</v>
      </c>
      <c r="V19" s="423"/>
      <c r="W19" s="423"/>
      <c r="X19" s="423"/>
      <c r="Y19" s="423"/>
      <c r="Z19" s="423"/>
      <c r="AA19" s="423"/>
      <c r="AB19" s="423"/>
      <c r="AC19" s="423"/>
      <c r="AD19" s="423"/>
      <c r="AE19" s="424" t="s">
        <v>32</v>
      </c>
      <c r="AF19" s="425"/>
    </row>
    <row r="20" spans="1:35" ht="14.45" customHeight="1">
      <c r="A20" s="6"/>
      <c r="B20" s="43">
        <f>入力シート兼発行者控!$B$20</f>
        <v>0</v>
      </c>
      <c r="C20" s="352">
        <f>入力シート兼発行者控!$C$20</f>
        <v>0</v>
      </c>
      <c r="D20" s="353"/>
      <c r="E20" s="353"/>
      <c r="F20" s="353"/>
      <c r="G20" s="354"/>
      <c r="H20" s="474">
        <f>入力シート兼発行者控!$H$20</f>
        <v>0</v>
      </c>
      <c r="I20" s="475"/>
      <c r="J20" s="27">
        <f>入力シート兼発行者控!$J$20</f>
        <v>0</v>
      </c>
      <c r="K20" s="329">
        <f>入力シート兼発行者控!$K$20</f>
        <v>0</v>
      </c>
      <c r="L20" s="330"/>
      <c r="M20" s="331"/>
      <c r="N20" s="314">
        <f>入力シート兼発行者控!$N$20</f>
        <v>0</v>
      </c>
      <c r="O20" s="315"/>
      <c r="P20" s="316" t="str">
        <f>入力シート兼発行者控!$P$20</f>
        <v/>
      </c>
      <c r="Q20" s="317"/>
      <c r="R20" s="317"/>
      <c r="S20" s="318"/>
      <c r="U20" s="284" t="s">
        <v>34</v>
      </c>
      <c r="V20" s="285"/>
      <c r="W20" s="285"/>
      <c r="X20" s="285"/>
      <c r="Y20" s="285"/>
      <c r="Z20" s="285"/>
      <c r="AA20" s="286"/>
      <c r="AB20" s="284" t="s">
        <v>33</v>
      </c>
      <c r="AC20" s="285"/>
      <c r="AD20" s="285"/>
      <c r="AE20" s="285"/>
      <c r="AF20" s="286"/>
      <c r="AI20" s="6"/>
    </row>
    <row r="21" spans="1:35" ht="14.45" customHeight="1">
      <c r="A21" s="6"/>
      <c r="B21" s="43">
        <f>入力シート兼発行者控!$B$21</f>
        <v>0</v>
      </c>
      <c r="C21" s="352">
        <f>入力シート兼発行者控!$C$21</f>
        <v>0</v>
      </c>
      <c r="D21" s="353"/>
      <c r="E21" s="353"/>
      <c r="F21" s="353"/>
      <c r="G21" s="354"/>
      <c r="H21" s="474">
        <f>入力シート兼発行者控!$H$21</f>
        <v>0</v>
      </c>
      <c r="I21" s="475"/>
      <c r="J21" s="27">
        <f>入力シート兼発行者控!$J$21</f>
        <v>0</v>
      </c>
      <c r="K21" s="311">
        <f>入力シート兼発行者控!$K$21</f>
        <v>0</v>
      </c>
      <c r="L21" s="312"/>
      <c r="M21" s="313"/>
      <c r="N21" s="314">
        <f>入力シート兼発行者控!$N$21</f>
        <v>0</v>
      </c>
      <c r="O21" s="315"/>
      <c r="P21" s="316" t="str">
        <f>入力シート兼発行者控!$P$21</f>
        <v/>
      </c>
      <c r="Q21" s="317"/>
      <c r="R21" s="317"/>
      <c r="S21" s="318"/>
      <c r="U21" s="296" t="str">
        <f>IF(入力シート兼発行者控!AH21=1,"当座預金",IF(入力シート兼発行者控!AH21=2,"普通預金","その他"))</f>
        <v>普通預金</v>
      </c>
      <c r="V21" s="297"/>
      <c r="W21" s="297"/>
      <c r="X21" s="297"/>
      <c r="Y21" s="297"/>
      <c r="Z21" s="297"/>
      <c r="AA21" s="298"/>
      <c r="AB21" s="287">
        <f>入力シート兼発行者控!$AC$21</f>
        <v>0</v>
      </c>
      <c r="AC21" s="288"/>
      <c r="AD21" s="288"/>
      <c r="AE21" s="288"/>
      <c r="AF21" s="289"/>
      <c r="AI21" s="6"/>
    </row>
    <row r="22" spans="1:35" ht="14.45" customHeight="1">
      <c r="A22" s="1"/>
      <c r="B22" s="43">
        <f>入力シート兼発行者控!$B$22</f>
        <v>0</v>
      </c>
      <c r="C22" s="352">
        <f>入力シート兼発行者控!$C$22</f>
        <v>0</v>
      </c>
      <c r="D22" s="353"/>
      <c r="E22" s="353"/>
      <c r="F22" s="353"/>
      <c r="G22" s="354"/>
      <c r="H22" s="474">
        <f>入力シート兼発行者控!$H$22</f>
        <v>0</v>
      </c>
      <c r="I22" s="475"/>
      <c r="J22" s="27">
        <f>入力シート兼発行者控!$J$22</f>
        <v>0</v>
      </c>
      <c r="K22" s="311">
        <f>入力シート兼発行者控!$K$22</f>
        <v>0</v>
      </c>
      <c r="L22" s="312"/>
      <c r="M22" s="313"/>
      <c r="N22" s="314">
        <f>入力シート兼発行者控!$N$22</f>
        <v>0</v>
      </c>
      <c r="O22" s="315"/>
      <c r="P22" s="316" t="str">
        <f>入力シート兼発行者控!$P$22</f>
        <v/>
      </c>
      <c r="Q22" s="317"/>
      <c r="R22" s="317"/>
      <c r="S22" s="318"/>
      <c r="U22" s="299"/>
      <c r="V22" s="300"/>
      <c r="W22" s="300"/>
      <c r="X22" s="300"/>
      <c r="Y22" s="300"/>
      <c r="Z22" s="300"/>
      <c r="AA22" s="301"/>
      <c r="AB22" s="290"/>
      <c r="AC22" s="291"/>
      <c r="AD22" s="291"/>
      <c r="AE22" s="291"/>
      <c r="AF22" s="292"/>
      <c r="AH22" s="48"/>
      <c r="AI22" s="48"/>
    </row>
    <row r="23" spans="1:35" ht="14.45" customHeight="1" thickBot="1">
      <c r="A23" s="1"/>
      <c r="B23" s="44">
        <f>入力シート兼発行者控!$B$23</f>
        <v>0</v>
      </c>
      <c r="C23" s="367">
        <f>入力シート兼発行者控!$C$23</f>
        <v>0</v>
      </c>
      <c r="D23" s="368"/>
      <c r="E23" s="368"/>
      <c r="F23" s="368"/>
      <c r="G23" s="369"/>
      <c r="H23" s="472">
        <f>入力シート兼発行者控!$H$23</f>
        <v>0</v>
      </c>
      <c r="I23" s="473"/>
      <c r="J23" s="28">
        <f>入力シート兼発行者控!$J$23</f>
        <v>0</v>
      </c>
      <c r="K23" s="372">
        <f>入力シート兼発行者控!$K$23</f>
        <v>0</v>
      </c>
      <c r="L23" s="373"/>
      <c r="M23" s="374"/>
      <c r="N23" s="375">
        <f>入力シート兼発行者控!$N$23</f>
        <v>0</v>
      </c>
      <c r="O23" s="376"/>
      <c r="P23" s="377" t="str">
        <f>入力シート兼発行者控!$P$23</f>
        <v/>
      </c>
      <c r="Q23" s="378"/>
      <c r="R23" s="378"/>
      <c r="S23" s="379"/>
      <c r="U23" s="323" t="s">
        <v>24</v>
      </c>
      <c r="V23" s="324"/>
      <c r="W23" s="302">
        <f>入力シート兼発行者控!$W$23</f>
        <v>0</v>
      </c>
      <c r="X23" s="302"/>
      <c r="Y23" s="302"/>
      <c r="Z23" s="302"/>
      <c r="AA23" s="302"/>
      <c r="AB23" s="302"/>
      <c r="AC23" s="302"/>
      <c r="AD23" s="302"/>
      <c r="AE23" s="302"/>
      <c r="AF23" s="303"/>
      <c r="AH23" s="48"/>
      <c r="AI23" s="48"/>
    </row>
    <row r="24" spans="1:35" ht="14.45" customHeight="1" thickTop="1">
      <c r="A24" s="1"/>
      <c r="B24" s="209" t="s">
        <v>18</v>
      </c>
      <c r="C24" s="210"/>
      <c r="D24" s="210"/>
      <c r="E24" s="210"/>
      <c r="F24" s="210"/>
      <c r="G24" s="210"/>
      <c r="H24" s="210"/>
      <c r="I24" s="211"/>
      <c r="J24" s="357" t="s">
        <v>11</v>
      </c>
      <c r="K24" s="358"/>
      <c r="L24" s="359"/>
      <c r="M24" s="351" t="s">
        <v>19</v>
      </c>
      <c r="N24" s="351"/>
      <c r="O24" s="351"/>
      <c r="P24" s="351"/>
      <c r="Q24" s="351" t="s">
        <v>46</v>
      </c>
      <c r="R24" s="351"/>
      <c r="S24" s="351"/>
      <c r="U24" s="325"/>
      <c r="V24" s="326"/>
      <c r="W24" s="304">
        <f>入力シート兼発行者控!$W$24</f>
        <v>0</v>
      </c>
      <c r="X24" s="304"/>
      <c r="Y24" s="304"/>
      <c r="Z24" s="304"/>
      <c r="AA24" s="304"/>
      <c r="AB24" s="304"/>
      <c r="AC24" s="304"/>
      <c r="AD24" s="304"/>
      <c r="AE24" s="304"/>
      <c r="AF24" s="305"/>
    </row>
    <row r="25" spans="1:35" ht="14.45" customHeight="1">
      <c r="A25" s="1"/>
      <c r="B25" s="380">
        <f>入力シート兼発行者控!$B$25</f>
        <v>0</v>
      </c>
      <c r="C25" s="381"/>
      <c r="D25" s="381"/>
      <c r="E25" s="381"/>
      <c r="F25" s="381"/>
      <c r="G25" s="381"/>
      <c r="H25" s="381"/>
      <c r="I25" s="382"/>
      <c r="J25" s="224">
        <f>入力シート兼発行者控!$J$25</f>
        <v>0</v>
      </c>
      <c r="K25" s="225"/>
      <c r="L25" s="226"/>
      <c r="M25" s="383">
        <f ca="1">入力シート兼発行者控!$M$25</f>
        <v>0</v>
      </c>
      <c r="N25" s="383"/>
      <c r="O25" s="383"/>
      <c r="P25" s="383"/>
      <c r="Q25" s="384">
        <f ca="1">入力シート兼発行者控!$Q$25</f>
        <v>0</v>
      </c>
      <c r="R25" s="385"/>
      <c r="S25" s="386"/>
      <c r="U25" s="327"/>
      <c r="V25" s="328"/>
      <c r="W25" s="306"/>
      <c r="X25" s="306"/>
      <c r="Y25" s="306"/>
      <c r="Z25" s="306"/>
      <c r="AA25" s="306"/>
      <c r="AB25" s="306"/>
      <c r="AC25" s="306"/>
      <c r="AD25" s="306"/>
      <c r="AE25" s="306"/>
      <c r="AF25" s="307"/>
      <c r="AH25" s="1"/>
      <c r="AI25" s="1"/>
    </row>
    <row r="26" spans="1:35" ht="14.45" customHeight="1">
      <c r="A26" s="1"/>
      <c r="B26" s="334">
        <f>入力シート兼発行者控!$B$26</f>
        <v>0</v>
      </c>
      <c r="C26" s="335"/>
      <c r="D26" s="335"/>
      <c r="E26" s="335"/>
      <c r="F26" s="335"/>
      <c r="G26" s="335"/>
      <c r="H26" s="335"/>
      <c r="I26" s="336"/>
      <c r="J26" s="344" t="str">
        <f>入力シート兼発行者控!$J$26</f>
        <v>対象外</v>
      </c>
      <c r="K26" s="345"/>
      <c r="L26" s="346"/>
      <c r="M26" s="347">
        <f ca="1">入力シート兼発行者控!$M$26</f>
        <v>0</v>
      </c>
      <c r="N26" s="347"/>
      <c r="O26" s="347"/>
      <c r="P26" s="347"/>
      <c r="Q26" s="348" t="str">
        <f>入力シート兼発行者控!$Q$26</f>
        <v>－</v>
      </c>
      <c r="R26" s="349"/>
      <c r="S26" s="350"/>
      <c r="AH26" s="1"/>
      <c r="AI26" s="1"/>
    </row>
    <row r="27" spans="1:35" ht="14.45" customHeight="1" thickBot="1">
      <c r="A27" s="1"/>
      <c r="B27" s="334">
        <f>入力シート兼発行者控!$B$27</f>
        <v>0</v>
      </c>
      <c r="C27" s="335"/>
      <c r="D27" s="335"/>
      <c r="E27" s="335"/>
      <c r="F27" s="335"/>
      <c r="G27" s="335"/>
      <c r="H27" s="335"/>
      <c r="I27" s="336"/>
      <c r="J27" s="337" t="str">
        <f>入力シート兼発行者控!$J$27</f>
        <v/>
      </c>
      <c r="K27" s="338"/>
      <c r="L27" s="339"/>
      <c r="M27" s="340" t="str">
        <f ca="1">入力シート兼発行者控!$M$27</f>
        <v/>
      </c>
      <c r="N27" s="340"/>
      <c r="O27" s="340"/>
      <c r="P27" s="340"/>
      <c r="Q27" s="341" t="str">
        <f ca="1">入力シート兼発行者控!$Q$27</f>
        <v/>
      </c>
      <c r="R27" s="342"/>
      <c r="S27" s="343"/>
      <c r="U27" s="12"/>
      <c r="V27" s="12"/>
      <c r="W27" s="12"/>
      <c r="X27" s="12"/>
      <c r="Y27" s="12"/>
      <c r="Z27" s="12"/>
      <c r="AA27" s="12"/>
      <c r="AB27" s="12"/>
      <c r="AC27" s="12"/>
      <c r="AD27" s="12"/>
      <c r="AE27" s="12"/>
      <c r="AF27" s="12"/>
      <c r="AH27" s="48"/>
      <c r="AI27" s="48"/>
    </row>
    <row r="28" spans="1:35" ht="14.45" customHeight="1" thickTop="1">
      <c r="A28" s="1"/>
      <c r="B28" s="360">
        <f>入力シート兼発行者控!$B$28</f>
        <v>0</v>
      </c>
      <c r="C28" s="361"/>
      <c r="D28" s="361"/>
      <c r="E28" s="361"/>
      <c r="F28" s="361"/>
      <c r="G28" s="361"/>
      <c r="H28" s="361"/>
      <c r="I28" s="362"/>
      <c r="J28" s="237" t="str">
        <f>入力シート兼発行者控!$J$28</f>
        <v>合計</v>
      </c>
      <c r="K28" s="238"/>
      <c r="L28" s="239"/>
      <c r="M28" s="363">
        <f>入力シート兼発行者控!$M$28</f>
        <v>0</v>
      </c>
      <c r="N28" s="363"/>
      <c r="O28" s="363"/>
      <c r="P28" s="363"/>
      <c r="Q28" s="469">
        <f ca="1">入力シート兼発行者控!$Q$28</f>
        <v>0</v>
      </c>
      <c r="R28" s="470"/>
      <c r="S28" s="471"/>
      <c r="AH28" s="48"/>
      <c r="AI28" s="48"/>
    </row>
    <row r="31" spans="1:35">
      <c r="M31" s="283"/>
      <c r="N31" s="283"/>
      <c r="O31" s="283"/>
      <c r="P31" s="283"/>
      <c r="Q31" s="283"/>
    </row>
    <row r="33" spans="1:37" ht="27"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row>
    <row r="34" spans="1:37" ht="24.95" customHeight="1"/>
    <row r="35" spans="1:37" ht="12" customHeight="1" thickBot="1">
      <c r="A35" s="1"/>
      <c r="B35" s="1"/>
      <c r="C35" s="1"/>
      <c r="D35" s="1"/>
      <c r="E35" s="1"/>
      <c r="F35" s="1"/>
      <c r="AA35" s="1"/>
      <c r="AB35" s="1"/>
      <c r="AC35" s="1"/>
      <c r="AD35" s="1"/>
      <c r="AE35" s="1"/>
      <c r="AF35" s="1"/>
      <c r="AG35" s="1"/>
      <c r="AH35" s="1"/>
      <c r="AI35" s="1"/>
    </row>
    <row r="36" spans="1:37" ht="17.25" customHeight="1" thickBot="1">
      <c r="A36" s="1"/>
      <c r="B36" s="393" t="s">
        <v>56</v>
      </c>
      <c r="C36" s="394"/>
      <c r="D36" s="394"/>
      <c r="E36" s="394"/>
      <c r="F36" s="394"/>
      <c r="G36" s="394"/>
      <c r="H36" s="394"/>
      <c r="I36" s="394"/>
      <c r="J36" s="394"/>
      <c r="K36" s="394"/>
      <c r="L36" s="395"/>
      <c r="N36" s="283" t="s">
        <v>47</v>
      </c>
      <c r="O36" s="283"/>
      <c r="P36" s="283"/>
      <c r="Q36" s="283"/>
      <c r="R36" s="283"/>
      <c r="S36" s="283"/>
      <c r="T36" s="283"/>
      <c r="U36" s="283"/>
      <c r="V36" s="283"/>
      <c r="W36" s="283"/>
      <c r="Y36" s="396" t="s">
        <v>16</v>
      </c>
      <c r="Z36" s="397"/>
      <c r="AA36" s="398"/>
      <c r="AB36" s="69" t="str">
        <f ca="1">入力シート兼発行者控!$AB$2</f>
        <v>0001-53524</v>
      </c>
      <c r="AC36" s="69"/>
      <c r="AD36" s="69"/>
      <c r="AE36" s="69"/>
      <c r="AF36" s="70"/>
      <c r="AG36" s="1"/>
      <c r="AH36" s="48"/>
      <c r="AI36" s="48"/>
    </row>
    <row r="37" spans="1:37" ht="6.75" customHeight="1">
      <c r="A37" s="1"/>
      <c r="B37" s="1"/>
      <c r="C37" s="1"/>
      <c r="D37" s="1"/>
      <c r="E37" s="1"/>
      <c r="F37" s="1"/>
      <c r="G37" s="1"/>
      <c r="H37" s="4"/>
      <c r="I37" s="4"/>
      <c r="J37" s="4"/>
      <c r="K37" s="4"/>
      <c r="L37" s="4"/>
      <c r="M37" s="4"/>
      <c r="N37" s="4"/>
      <c r="O37" s="4"/>
      <c r="P37" s="4"/>
      <c r="Q37" s="4"/>
      <c r="R37" s="4"/>
      <c r="S37" s="4"/>
      <c r="T37" s="4"/>
      <c r="U37" s="4"/>
      <c r="V37" s="4"/>
      <c r="W37" s="4"/>
      <c r="X37" s="4"/>
      <c r="Y37" s="4"/>
      <c r="Z37" s="4"/>
      <c r="AA37" s="1"/>
      <c r="AB37" s="1"/>
      <c r="AC37" s="1"/>
      <c r="AD37" s="1"/>
      <c r="AE37" s="1"/>
      <c r="AF37" s="1"/>
      <c r="AG37" s="1"/>
      <c r="AH37" s="1"/>
      <c r="AI37" s="1"/>
    </row>
    <row r="38" spans="1:37" ht="15" customHeight="1">
      <c r="A38" s="1"/>
      <c r="B38" s="19" t="s">
        <v>13</v>
      </c>
      <c r="C38" s="476" t="s">
        <v>3</v>
      </c>
      <c r="D38" s="477"/>
      <c r="E38" s="477"/>
      <c r="F38" s="477"/>
      <c r="G38" s="477"/>
      <c r="H38" s="477"/>
      <c r="I38" s="477"/>
      <c r="J38" s="477"/>
      <c r="K38" s="477"/>
      <c r="L38" s="478"/>
      <c r="N38" s="479" t="s">
        <v>14</v>
      </c>
      <c r="O38" s="480"/>
      <c r="P38" s="480"/>
      <c r="Q38" s="480"/>
      <c r="R38" s="480"/>
      <c r="S38" s="481"/>
      <c r="T38" s="476" t="s">
        <v>45</v>
      </c>
      <c r="U38" s="477"/>
      <c r="V38" s="477"/>
      <c r="W38" s="477"/>
      <c r="X38" s="477"/>
      <c r="Y38" s="478"/>
      <c r="Z38" s="482" t="s">
        <v>15</v>
      </c>
      <c r="AA38" s="483"/>
      <c r="AB38" s="483"/>
      <c r="AC38" s="483"/>
      <c r="AD38" s="483"/>
      <c r="AE38" s="483"/>
      <c r="AF38" s="484"/>
      <c r="AG38" s="1"/>
      <c r="AH38" s="1"/>
    </row>
    <row r="39" spans="1:37" ht="20.100000000000001" customHeight="1">
      <c r="A39" s="1"/>
      <c r="B39" s="47">
        <f>入力シート兼発行者控!$B$5</f>
        <v>0</v>
      </c>
      <c r="C39" s="399">
        <f>入力シート兼発行者控!$C$5</f>
        <v>0</v>
      </c>
      <c r="D39" s="400"/>
      <c r="E39" s="400"/>
      <c r="F39" s="400"/>
      <c r="G39" s="400"/>
      <c r="H39" s="400"/>
      <c r="I39" s="400"/>
      <c r="J39" s="400"/>
      <c r="K39" s="400"/>
      <c r="L39" s="401"/>
      <c r="N39" s="55">
        <f>M62</f>
        <v>0</v>
      </c>
      <c r="O39" s="56"/>
      <c r="P39" s="56"/>
      <c r="Q39" s="56"/>
      <c r="R39" s="56"/>
      <c r="S39" s="57"/>
      <c r="T39" s="55">
        <f ca="1">Q62</f>
        <v>0</v>
      </c>
      <c r="U39" s="56"/>
      <c r="V39" s="56"/>
      <c r="W39" s="56"/>
      <c r="X39" s="56"/>
      <c r="Y39" s="57"/>
      <c r="Z39" s="58">
        <f ca="1">N39+T39</f>
        <v>0</v>
      </c>
      <c r="AA39" s="59"/>
      <c r="AB39" s="59"/>
      <c r="AC39" s="59"/>
      <c r="AD39" s="59"/>
      <c r="AE39" s="59"/>
      <c r="AF39" s="60"/>
      <c r="AG39" s="1"/>
    </row>
    <row r="40" spans="1:37" ht="9.9499999999999993" customHeight="1">
      <c r="A40" s="1"/>
      <c r="B40" s="1"/>
      <c r="C40" s="1"/>
      <c r="D40" s="1"/>
      <c r="E40" s="1"/>
      <c r="F40" s="1"/>
      <c r="G40" s="1"/>
      <c r="H40" s="4"/>
      <c r="I40" s="4"/>
      <c r="J40" s="4"/>
      <c r="K40" s="4"/>
      <c r="L40" s="4"/>
      <c r="M40" s="4"/>
      <c r="N40" s="4"/>
      <c r="O40" s="4"/>
      <c r="Y40" s="4"/>
      <c r="Z40" s="4"/>
      <c r="AA40" s="1"/>
      <c r="AB40" s="1"/>
      <c r="AC40" s="1"/>
      <c r="AD40" s="1"/>
      <c r="AE40" s="1"/>
      <c r="AF40" s="1"/>
      <c r="AG40" s="1"/>
    </row>
    <row r="41" spans="1:37" ht="15" customHeight="1">
      <c r="A41" s="1"/>
      <c r="B41" s="390" t="s">
        <v>0</v>
      </c>
      <c r="C41" s="391"/>
      <c r="D41" s="391"/>
      <c r="E41" s="391"/>
      <c r="F41" s="392"/>
      <c r="G41" s="456" t="s">
        <v>1</v>
      </c>
      <c r="H41" s="456"/>
      <c r="I41" s="456" t="s">
        <v>2</v>
      </c>
      <c r="J41" s="456"/>
      <c r="K41" s="456"/>
      <c r="L41" s="456"/>
      <c r="N41" s="2" t="s">
        <v>22</v>
      </c>
      <c r="AG41" s="1"/>
    </row>
    <row r="42" spans="1:37" ht="15.95" customHeight="1">
      <c r="A42" s="1"/>
      <c r="B42" s="405">
        <f>入力シート兼発行者控!$B$8</f>
        <v>0</v>
      </c>
      <c r="C42" s="406"/>
      <c r="D42" s="406"/>
      <c r="E42" s="406"/>
      <c r="F42" s="407"/>
      <c r="G42" s="408">
        <f>入力シート兼発行者控!$G$8</f>
        <v>0</v>
      </c>
      <c r="H42" s="408"/>
      <c r="I42" s="409">
        <f>入力シート兼発行者控!$I$8</f>
        <v>0</v>
      </c>
      <c r="J42" s="409"/>
      <c r="K42" s="409"/>
      <c r="L42" s="409"/>
      <c r="N42" s="457" t="s">
        <v>9</v>
      </c>
      <c r="O42" s="458"/>
      <c r="P42" s="459"/>
      <c r="Q42" s="96">
        <f>入力シート兼発行者控!$Q$8</f>
        <v>0</v>
      </c>
      <c r="R42" s="97"/>
      <c r="S42" s="97"/>
      <c r="T42" s="97"/>
      <c r="U42" s="97"/>
      <c r="V42" s="97"/>
      <c r="W42" s="97"/>
      <c r="X42" s="97"/>
      <c r="Y42" s="97"/>
      <c r="Z42" s="98"/>
      <c r="AA42" s="98"/>
      <c r="AB42" s="98"/>
      <c r="AC42" s="98"/>
      <c r="AD42" s="98"/>
      <c r="AE42" s="98"/>
      <c r="AF42" s="99"/>
      <c r="AG42" s="1"/>
    </row>
    <row r="43" spans="1:37" ht="15" customHeight="1">
      <c r="A43" s="1"/>
      <c r="B43" s="390" t="s">
        <v>37</v>
      </c>
      <c r="C43" s="391"/>
      <c r="D43" s="391"/>
      <c r="E43" s="391"/>
      <c r="F43" s="391"/>
      <c r="G43" s="391"/>
      <c r="H43" s="391"/>
      <c r="I43" s="391"/>
      <c r="J43" s="391"/>
      <c r="K43" s="391"/>
      <c r="L43" s="392"/>
      <c r="N43" s="410" t="s">
        <v>38</v>
      </c>
      <c r="O43" s="411"/>
      <c r="P43" s="412"/>
      <c r="Q43" s="293">
        <f>入力シート兼発行者控!$Q$9</f>
        <v>0</v>
      </c>
      <c r="R43" s="294"/>
      <c r="S43" s="294"/>
      <c r="T43" s="294"/>
      <c r="U43" s="294"/>
      <c r="V43" s="295"/>
      <c r="W43" s="410" t="s">
        <v>39</v>
      </c>
      <c r="X43" s="413"/>
      <c r="Y43" s="414"/>
      <c r="Z43" s="415">
        <f>入力シート兼発行者控!$Z$9</f>
        <v>0</v>
      </c>
      <c r="AA43" s="416"/>
      <c r="AB43" s="416"/>
      <c r="AC43" s="416"/>
      <c r="AD43" s="416"/>
      <c r="AE43" s="416"/>
      <c r="AF43" s="417"/>
      <c r="AG43" s="1"/>
      <c r="AH43" s="8"/>
    </row>
    <row r="44" spans="1:37" ht="15.95" customHeight="1">
      <c r="A44" s="5"/>
      <c r="B44" s="387">
        <f>入力シート兼発行者控!$B$10</f>
        <v>0</v>
      </c>
      <c r="C44" s="388"/>
      <c r="D44" s="388"/>
      <c r="E44" s="388"/>
      <c r="F44" s="388"/>
      <c r="G44" s="388"/>
      <c r="H44" s="388"/>
      <c r="I44" s="388"/>
      <c r="J44" s="388"/>
      <c r="K44" s="388"/>
      <c r="L44" s="389"/>
      <c r="N44" s="460" t="s">
        <v>36</v>
      </c>
      <c r="O44" s="461"/>
      <c r="P44" s="462"/>
      <c r="Q44" s="402">
        <f>入力シート兼発行者控!Q10</f>
        <v>0</v>
      </c>
      <c r="R44" s="403"/>
      <c r="S44" s="403"/>
      <c r="T44" s="403"/>
      <c r="U44" s="403"/>
      <c r="V44" s="403"/>
      <c r="W44" s="403"/>
      <c r="X44" s="403"/>
      <c r="Y44" s="403"/>
      <c r="Z44" s="403"/>
      <c r="AA44" s="403"/>
      <c r="AB44" s="403"/>
      <c r="AC44" s="403"/>
      <c r="AD44" s="403"/>
      <c r="AE44" s="403"/>
      <c r="AF44" s="404"/>
      <c r="AG44" s="1"/>
      <c r="AH44" s="89"/>
      <c r="AI44" s="89"/>
    </row>
    <row r="45" spans="1:37" ht="15" customHeight="1">
      <c r="A45" s="1"/>
      <c r="B45" s="390" t="s">
        <v>29</v>
      </c>
      <c r="C45" s="391"/>
      <c r="D45" s="391"/>
      <c r="E45" s="391"/>
      <c r="F45" s="391"/>
      <c r="G45" s="391"/>
      <c r="H45" s="391"/>
      <c r="I45" s="391"/>
      <c r="J45" s="391"/>
      <c r="K45" s="391"/>
      <c r="L45" s="392"/>
      <c r="N45" s="463"/>
      <c r="O45" s="464"/>
      <c r="P45" s="465"/>
      <c r="Q45" s="466">
        <f>入力シート兼発行者控!Q11</f>
        <v>0</v>
      </c>
      <c r="R45" s="467"/>
      <c r="S45" s="467"/>
      <c r="T45" s="467"/>
      <c r="U45" s="467"/>
      <c r="V45" s="467"/>
      <c r="W45" s="467"/>
      <c r="X45" s="467"/>
      <c r="Y45" s="467"/>
      <c r="Z45" s="467"/>
      <c r="AA45" s="467"/>
      <c r="AB45" s="467"/>
      <c r="AC45" s="467"/>
      <c r="AD45" s="467"/>
      <c r="AE45" s="467"/>
      <c r="AF45" s="468"/>
    </row>
    <row r="46" spans="1:37" ht="15.95" customHeight="1">
      <c r="A46" s="5"/>
      <c r="B46" s="387">
        <f>入力シート兼発行者控!$B$12</f>
        <v>0</v>
      </c>
      <c r="C46" s="388"/>
      <c r="D46" s="388"/>
      <c r="E46" s="388"/>
      <c r="F46" s="388"/>
      <c r="G46" s="388"/>
      <c r="H46" s="388"/>
      <c r="I46" s="388"/>
      <c r="J46" s="388"/>
      <c r="K46" s="388"/>
      <c r="L46" s="389"/>
      <c r="N46" s="446" t="s">
        <v>10</v>
      </c>
      <c r="O46" s="447"/>
      <c r="P46" s="448"/>
      <c r="Q46" s="332">
        <f>入力シート兼発行者控!$Q$12</f>
        <v>0</v>
      </c>
      <c r="R46" s="332"/>
      <c r="S46" s="332"/>
      <c r="T46" s="332"/>
      <c r="U46" s="332"/>
      <c r="V46" s="332"/>
      <c r="W46" s="332"/>
      <c r="X46" s="332"/>
      <c r="Y46" s="332"/>
      <c r="Z46" s="332"/>
      <c r="AA46" s="332"/>
      <c r="AB46" s="332"/>
      <c r="AC46" s="332"/>
      <c r="AD46" s="452" t="s">
        <v>49</v>
      </c>
      <c r="AE46" s="452"/>
      <c r="AF46" s="453"/>
    </row>
    <row r="47" spans="1:37" ht="9.9499999999999993" customHeight="1">
      <c r="A47" s="1"/>
      <c r="N47" s="449"/>
      <c r="O47" s="450"/>
      <c r="P47" s="451"/>
      <c r="Q47" s="333"/>
      <c r="R47" s="333"/>
      <c r="S47" s="333"/>
      <c r="T47" s="333"/>
      <c r="U47" s="333"/>
      <c r="V47" s="333"/>
      <c r="W47" s="333"/>
      <c r="X47" s="333"/>
      <c r="Y47" s="333"/>
      <c r="Z47" s="333"/>
      <c r="AA47" s="333"/>
      <c r="AB47" s="333"/>
      <c r="AC47" s="333"/>
      <c r="AD47" s="454"/>
      <c r="AE47" s="454"/>
      <c r="AF47" s="455"/>
    </row>
    <row r="48" spans="1:37" ht="15" customHeight="1">
      <c r="A48" s="1"/>
      <c r="B48" s="442" t="s">
        <v>67</v>
      </c>
      <c r="C48" s="443"/>
      <c r="D48" s="444"/>
      <c r="E48" s="442" t="s">
        <v>68</v>
      </c>
      <c r="F48" s="443"/>
      <c r="G48" s="444"/>
      <c r="H48" s="445" t="s">
        <v>69</v>
      </c>
      <c r="I48" s="445"/>
      <c r="J48" s="445"/>
      <c r="K48" s="445"/>
      <c r="L48" s="445"/>
      <c r="N48" s="15"/>
      <c r="AK48" s="13"/>
    </row>
    <row r="49" spans="1:37" ht="15.95" customHeight="1">
      <c r="A49" s="1"/>
      <c r="B49" s="418">
        <f>入力シート兼発行者控!$B$15</f>
        <v>0</v>
      </c>
      <c r="C49" s="419"/>
      <c r="D49" s="420"/>
      <c r="E49" s="418">
        <f>入力シート兼発行者控!$E$15</f>
        <v>0</v>
      </c>
      <c r="F49" s="419"/>
      <c r="G49" s="420"/>
      <c r="H49" s="421">
        <f>入力シート兼発行者控!$H$15</f>
        <v>0</v>
      </c>
      <c r="I49" s="421"/>
      <c r="J49" s="421"/>
      <c r="K49" s="421"/>
      <c r="L49" s="421"/>
      <c r="N49" s="14"/>
      <c r="AK49" s="13"/>
    </row>
    <row r="50" spans="1:37" ht="12.95" customHeight="1">
      <c r="A50" s="5"/>
      <c r="B50" s="141" t="s">
        <v>23</v>
      </c>
      <c r="C50" s="143"/>
      <c r="D50" s="144"/>
      <c r="E50" s="144"/>
      <c r="F50" s="145"/>
      <c r="G50" s="145"/>
      <c r="H50" s="145"/>
      <c r="I50" s="145"/>
      <c r="J50" s="145"/>
      <c r="K50" s="145"/>
      <c r="L50" s="145"/>
      <c r="M50" s="145"/>
      <c r="N50" s="145"/>
      <c r="O50" s="145"/>
      <c r="P50" s="145"/>
      <c r="Q50" s="145"/>
      <c r="R50" s="145"/>
      <c r="S50" s="145"/>
      <c r="T50" s="145"/>
    </row>
    <row r="51" spans="1:37" ht="12.95" customHeight="1">
      <c r="A51" s="1"/>
      <c r="B51" s="142"/>
      <c r="C51" s="145"/>
      <c r="D51" s="145"/>
      <c r="E51" s="145"/>
      <c r="F51" s="145"/>
      <c r="G51" s="145"/>
      <c r="H51" s="145"/>
      <c r="I51" s="145"/>
      <c r="J51" s="145"/>
      <c r="K51" s="145"/>
      <c r="L51" s="145"/>
      <c r="M51" s="145"/>
      <c r="N51" s="145"/>
      <c r="O51" s="145"/>
      <c r="P51" s="145"/>
      <c r="Q51" s="145"/>
      <c r="R51" s="145"/>
      <c r="S51" s="145"/>
      <c r="T51" s="145"/>
      <c r="U51" s="16" t="s">
        <v>35</v>
      </c>
    </row>
    <row r="52" spans="1:37" ht="14.45" customHeight="1">
      <c r="A52" s="1"/>
      <c r="B52" s="21" t="s">
        <v>54</v>
      </c>
      <c r="C52" s="439" t="s">
        <v>4</v>
      </c>
      <c r="D52" s="440"/>
      <c r="E52" s="440"/>
      <c r="F52" s="440"/>
      <c r="G52" s="441"/>
      <c r="H52" s="439" t="s">
        <v>5</v>
      </c>
      <c r="I52" s="441"/>
      <c r="J52" s="21" t="s">
        <v>6</v>
      </c>
      <c r="K52" s="439" t="s">
        <v>7</v>
      </c>
      <c r="L52" s="440"/>
      <c r="M52" s="441"/>
      <c r="N52" s="439" t="s">
        <v>11</v>
      </c>
      <c r="O52" s="441"/>
      <c r="P52" s="439" t="s">
        <v>8</v>
      </c>
      <c r="Q52" s="440"/>
      <c r="R52" s="440"/>
      <c r="S52" s="441"/>
      <c r="U52" s="319">
        <f>入力シート兼発行者控!$U$18</f>
        <v>0</v>
      </c>
      <c r="V52" s="320"/>
      <c r="W52" s="320"/>
      <c r="X52" s="320"/>
      <c r="Y52" s="320"/>
      <c r="Z52" s="320"/>
      <c r="AA52" s="320"/>
      <c r="AB52" s="320"/>
      <c r="AC52" s="320"/>
      <c r="AD52" s="320"/>
      <c r="AE52" s="321" t="s">
        <v>31</v>
      </c>
      <c r="AF52" s="322"/>
    </row>
    <row r="53" spans="1:37" ht="14.45" customHeight="1">
      <c r="A53" s="1"/>
      <c r="B53" s="42">
        <f>入力シート兼発行者控!$B$19</f>
        <v>0</v>
      </c>
      <c r="C53" s="426">
        <f>入力シート兼発行者控!$C$19</f>
        <v>0</v>
      </c>
      <c r="D53" s="427"/>
      <c r="E53" s="427"/>
      <c r="F53" s="427"/>
      <c r="G53" s="428"/>
      <c r="H53" s="429">
        <f>入力シート兼発行者控!$H$19</f>
        <v>0</v>
      </c>
      <c r="I53" s="430"/>
      <c r="J53" s="29">
        <f>入力シート兼発行者控!$J$19</f>
        <v>0</v>
      </c>
      <c r="K53" s="431">
        <f>入力シート兼発行者控!$K$19</f>
        <v>0</v>
      </c>
      <c r="L53" s="432"/>
      <c r="M53" s="433"/>
      <c r="N53" s="434">
        <f>入力シート兼発行者控!$N$19</f>
        <v>0</v>
      </c>
      <c r="O53" s="435"/>
      <c r="P53" s="436" t="str">
        <f>入力シート兼発行者控!$P$19</f>
        <v/>
      </c>
      <c r="Q53" s="437"/>
      <c r="R53" s="437"/>
      <c r="S53" s="438"/>
      <c r="U53" s="422">
        <f>入力シート兼発行者控!$U$19</f>
        <v>0</v>
      </c>
      <c r="V53" s="423"/>
      <c r="W53" s="423"/>
      <c r="X53" s="423"/>
      <c r="Y53" s="423"/>
      <c r="Z53" s="423"/>
      <c r="AA53" s="423"/>
      <c r="AB53" s="423"/>
      <c r="AC53" s="423"/>
      <c r="AD53" s="423"/>
      <c r="AE53" s="424" t="s">
        <v>32</v>
      </c>
      <c r="AF53" s="425"/>
    </row>
    <row r="54" spans="1:37" ht="14.45" customHeight="1">
      <c r="A54" s="6"/>
      <c r="B54" s="43">
        <f>入力シート兼発行者控!$B$20</f>
        <v>0</v>
      </c>
      <c r="C54" s="352">
        <f>入力シート兼発行者控!$C$20</f>
        <v>0</v>
      </c>
      <c r="D54" s="353"/>
      <c r="E54" s="353"/>
      <c r="F54" s="353"/>
      <c r="G54" s="354"/>
      <c r="H54" s="355">
        <f>入力シート兼発行者控!$H$20</f>
        <v>0</v>
      </c>
      <c r="I54" s="356"/>
      <c r="J54" s="30">
        <f>入力シート兼発行者控!$J$20</f>
        <v>0</v>
      </c>
      <c r="K54" s="329">
        <f>入力シート兼発行者控!$K$20</f>
        <v>0</v>
      </c>
      <c r="L54" s="330"/>
      <c r="M54" s="331"/>
      <c r="N54" s="314">
        <f>入力シート兼発行者控!$N$20</f>
        <v>0</v>
      </c>
      <c r="O54" s="315"/>
      <c r="P54" s="316" t="str">
        <f>入力シート兼発行者控!$P$20</f>
        <v/>
      </c>
      <c r="Q54" s="317"/>
      <c r="R54" s="317"/>
      <c r="S54" s="318"/>
      <c r="U54" s="284" t="s">
        <v>34</v>
      </c>
      <c r="V54" s="285"/>
      <c r="W54" s="285"/>
      <c r="X54" s="285"/>
      <c r="Y54" s="285"/>
      <c r="Z54" s="285"/>
      <c r="AA54" s="286"/>
      <c r="AB54" s="284" t="s">
        <v>33</v>
      </c>
      <c r="AC54" s="285"/>
      <c r="AD54" s="285"/>
      <c r="AE54" s="285"/>
      <c r="AF54" s="286"/>
      <c r="AI54" s="6"/>
    </row>
    <row r="55" spans="1:37" ht="14.45" customHeight="1">
      <c r="A55" s="6"/>
      <c r="B55" s="43">
        <f>入力シート兼発行者控!$B$21</f>
        <v>0</v>
      </c>
      <c r="C55" s="352">
        <f>入力シート兼発行者控!$C$21</f>
        <v>0</v>
      </c>
      <c r="D55" s="353"/>
      <c r="E55" s="353"/>
      <c r="F55" s="353"/>
      <c r="G55" s="354"/>
      <c r="H55" s="355">
        <f>入力シート兼発行者控!$H$21</f>
        <v>0</v>
      </c>
      <c r="I55" s="356"/>
      <c r="J55" s="30">
        <f>入力シート兼発行者控!$J$21</f>
        <v>0</v>
      </c>
      <c r="K55" s="311">
        <f>入力シート兼発行者控!$K$21</f>
        <v>0</v>
      </c>
      <c r="L55" s="312"/>
      <c r="M55" s="313"/>
      <c r="N55" s="314">
        <f>入力シート兼発行者控!$N$21</f>
        <v>0</v>
      </c>
      <c r="O55" s="315"/>
      <c r="P55" s="316" t="str">
        <f>入力シート兼発行者控!$P$21</f>
        <v/>
      </c>
      <c r="Q55" s="317"/>
      <c r="R55" s="317"/>
      <c r="S55" s="318"/>
      <c r="U55" s="296" t="str">
        <f>IF(入力シート兼発行者控!AH21=1,"当座預金",IF(入力シート兼発行者控!AH21=2,"普通預金","その他"))</f>
        <v>普通預金</v>
      </c>
      <c r="V55" s="297"/>
      <c r="W55" s="297"/>
      <c r="X55" s="297"/>
      <c r="Y55" s="297"/>
      <c r="Z55" s="297"/>
      <c r="AA55" s="298"/>
      <c r="AB55" s="287">
        <f>入力シート兼発行者控!$AC$21</f>
        <v>0</v>
      </c>
      <c r="AC55" s="288"/>
      <c r="AD55" s="288"/>
      <c r="AE55" s="288"/>
      <c r="AF55" s="289"/>
      <c r="AI55" s="6"/>
    </row>
    <row r="56" spans="1:37" ht="14.45" customHeight="1">
      <c r="A56" s="1"/>
      <c r="B56" s="43">
        <f>入力シート兼発行者控!$B$22</f>
        <v>0</v>
      </c>
      <c r="C56" s="352">
        <f>入力シート兼発行者控!$C$22</f>
        <v>0</v>
      </c>
      <c r="D56" s="353"/>
      <c r="E56" s="353"/>
      <c r="F56" s="353"/>
      <c r="G56" s="354"/>
      <c r="H56" s="355">
        <f>入力シート兼発行者控!$H$22</f>
        <v>0</v>
      </c>
      <c r="I56" s="356"/>
      <c r="J56" s="30">
        <f>入力シート兼発行者控!$J$22</f>
        <v>0</v>
      </c>
      <c r="K56" s="311">
        <f>入力シート兼発行者控!$K$22</f>
        <v>0</v>
      </c>
      <c r="L56" s="312"/>
      <c r="M56" s="313"/>
      <c r="N56" s="314">
        <f>入力シート兼発行者控!$N$22</f>
        <v>0</v>
      </c>
      <c r="O56" s="315"/>
      <c r="P56" s="316" t="str">
        <f>入力シート兼発行者控!$P$22</f>
        <v/>
      </c>
      <c r="Q56" s="317"/>
      <c r="R56" s="317"/>
      <c r="S56" s="318"/>
      <c r="U56" s="299"/>
      <c r="V56" s="300"/>
      <c r="W56" s="300"/>
      <c r="X56" s="300"/>
      <c r="Y56" s="300"/>
      <c r="Z56" s="300"/>
      <c r="AA56" s="301"/>
      <c r="AB56" s="290"/>
      <c r="AC56" s="291"/>
      <c r="AD56" s="291"/>
      <c r="AE56" s="291"/>
      <c r="AF56" s="292"/>
      <c r="AH56" s="48"/>
      <c r="AI56" s="48"/>
    </row>
    <row r="57" spans="1:37" ht="14.45" customHeight="1" thickBot="1">
      <c r="A57" s="1"/>
      <c r="B57" s="44">
        <f>入力シート兼発行者控!$B$23</f>
        <v>0</v>
      </c>
      <c r="C57" s="367">
        <f>入力シート兼発行者控!$C$23</f>
        <v>0</v>
      </c>
      <c r="D57" s="368"/>
      <c r="E57" s="368"/>
      <c r="F57" s="368"/>
      <c r="G57" s="369"/>
      <c r="H57" s="370">
        <f>入力シート兼発行者控!$H$23</f>
        <v>0</v>
      </c>
      <c r="I57" s="371"/>
      <c r="J57" s="31">
        <f>入力シート兼発行者控!$J$23</f>
        <v>0</v>
      </c>
      <c r="K57" s="372">
        <f>入力シート兼発行者控!$K$23</f>
        <v>0</v>
      </c>
      <c r="L57" s="373"/>
      <c r="M57" s="374"/>
      <c r="N57" s="375">
        <f>入力シート兼発行者控!$N$23</f>
        <v>0</v>
      </c>
      <c r="O57" s="376"/>
      <c r="P57" s="377" t="str">
        <f>入力シート兼発行者控!$P$23</f>
        <v/>
      </c>
      <c r="Q57" s="378"/>
      <c r="R57" s="378"/>
      <c r="S57" s="379"/>
      <c r="U57" s="323" t="s">
        <v>24</v>
      </c>
      <c r="V57" s="324"/>
      <c r="W57" s="302">
        <f>入力シート兼発行者控!$W$23</f>
        <v>0</v>
      </c>
      <c r="X57" s="302"/>
      <c r="Y57" s="302"/>
      <c r="Z57" s="302"/>
      <c r="AA57" s="302"/>
      <c r="AB57" s="302"/>
      <c r="AC57" s="302"/>
      <c r="AD57" s="302"/>
      <c r="AE57" s="302"/>
      <c r="AF57" s="303"/>
      <c r="AH57" s="48"/>
      <c r="AI57" s="48"/>
    </row>
    <row r="58" spans="1:37" ht="14.45" customHeight="1" thickTop="1">
      <c r="A58" s="1"/>
      <c r="B58" s="209" t="s">
        <v>40</v>
      </c>
      <c r="C58" s="210"/>
      <c r="D58" s="210"/>
      <c r="E58" s="210"/>
      <c r="F58" s="210"/>
      <c r="G58" s="210"/>
      <c r="H58" s="210"/>
      <c r="I58" s="211"/>
      <c r="J58" s="357" t="s">
        <v>41</v>
      </c>
      <c r="K58" s="358"/>
      <c r="L58" s="359"/>
      <c r="M58" s="351" t="s">
        <v>42</v>
      </c>
      <c r="N58" s="351"/>
      <c r="O58" s="351"/>
      <c r="P58" s="351"/>
      <c r="Q58" s="351" t="s">
        <v>43</v>
      </c>
      <c r="R58" s="351"/>
      <c r="S58" s="351"/>
      <c r="U58" s="325"/>
      <c r="V58" s="326"/>
      <c r="W58" s="304">
        <f>入力シート兼発行者控!$W$24</f>
        <v>0</v>
      </c>
      <c r="X58" s="304"/>
      <c r="Y58" s="304"/>
      <c r="Z58" s="304"/>
      <c r="AA58" s="304"/>
      <c r="AB58" s="304"/>
      <c r="AC58" s="304"/>
      <c r="AD58" s="304"/>
      <c r="AE58" s="304"/>
      <c r="AF58" s="305"/>
    </row>
    <row r="59" spans="1:37" ht="14.45" customHeight="1">
      <c r="A59" s="1"/>
      <c r="B59" s="380">
        <f>入力シート兼発行者控!$B$25</f>
        <v>0</v>
      </c>
      <c r="C59" s="381"/>
      <c r="D59" s="381"/>
      <c r="E59" s="381"/>
      <c r="F59" s="381"/>
      <c r="G59" s="381"/>
      <c r="H59" s="381"/>
      <c r="I59" s="382"/>
      <c r="J59" s="224">
        <f>入力シート兼発行者控!$J$25</f>
        <v>0</v>
      </c>
      <c r="K59" s="225"/>
      <c r="L59" s="226"/>
      <c r="M59" s="383">
        <f ca="1">入力シート兼発行者控!$M$25</f>
        <v>0</v>
      </c>
      <c r="N59" s="383"/>
      <c r="O59" s="383"/>
      <c r="P59" s="383"/>
      <c r="Q59" s="384">
        <f ca="1">入力シート兼発行者控!$Q$25</f>
        <v>0</v>
      </c>
      <c r="R59" s="385"/>
      <c r="S59" s="386"/>
      <c r="U59" s="327"/>
      <c r="V59" s="328"/>
      <c r="W59" s="306"/>
      <c r="X59" s="306"/>
      <c r="Y59" s="306"/>
      <c r="Z59" s="306"/>
      <c r="AA59" s="306"/>
      <c r="AB59" s="306"/>
      <c r="AC59" s="306"/>
      <c r="AD59" s="306"/>
      <c r="AE59" s="306"/>
      <c r="AF59" s="307"/>
      <c r="AH59" s="1"/>
      <c r="AI59" s="1"/>
    </row>
    <row r="60" spans="1:37" ht="14.45" customHeight="1">
      <c r="A60" s="1"/>
      <c r="B60" s="334">
        <f>入力シート兼発行者控!$B$26</f>
        <v>0</v>
      </c>
      <c r="C60" s="335"/>
      <c r="D60" s="335"/>
      <c r="E60" s="335"/>
      <c r="F60" s="335"/>
      <c r="G60" s="335"/>
      <c r="H60" s="335"/>
      <c r="I60" s="336"/>
      <c r="J60" s="344" t="str">
        <f>入力シート兼発行者控!$J$26</f>
        <v>対象外</v>
      </c>
      <c r="K60" s="345"/>
      <c r="L60" s="346"/>
      <c r="M60" s="347">
        <f ca="1">入力シート兼発行者控!$M$26</f>
        <v>0</v>
      </c>
      <c r="N60" s="347"/>
      <c r="O60" s="347"/>
      <c r="P60" s="347"/>
      <c r="Q60" s="348" t="str">
        <f>入力シート兼発行者控!$Q$26</f>
        <v>－</v>
      </c>
      <c r="R60" s="349"/>
      <c r="S60" s="350"/>
      <c r="AH60" s="1"/>
      <c r="AI60" s="1"/>
    </row>
    <row r="61" spans="1:37" ht="14.45" customHeight="1" thickBot="1">
      <c r="A61" s="1"/>
      <c r="B61" s="334">
        <f>入力シート兼発行者控!$B$27</f>
        <v>0</v>
      </c>
      <c r="C61" s="335"/>
      <c r="D61" s="335"/>
      <c r="E61" s="335"/>
      <c r="F61" s="335"/>
      <c r="G61" s="335"/>
      <c r="H61" s="335"/>
      <c r="I61" s="336"/>
      <c r="J61" s="337" t="str">
        <f>入力シート兼発行者控!$J$27</f>
        <v/>
      </c>
      <c r="K61" s="338"/>
      <c r="L61" s="339"/>
      <c r="M61" s="340" t="str">
        <f ca="1">入力シート兼発行者控!$M$27</f>
        <v/>
      </c>
      <c r="N61" s="340"/>
      <c r="O61" s="340"/>
      <c r="P61" s="340"/>
      <c r="Q61" s="341" t="str">
        <f ca="1">入力シート兼発行者控!$Q$27</f>
        <v/>
      </c>
      <c r="R61" s="342"/>
      <c r="S61" s="343"/>
      <c r="U61" s="12"/>
      <c r="V61" s="12"/>
      <c r="W61" s="12"/>
      <c r="X61" s="12"/>
      <c r="Y61" s="12"/>
      <c r="Z61" s="12"/>
      <c r="AA61" s="12"/>
      <c r="AB61" s="12"/>
      <c r="AC61" s="12"/>
      <c r="AD61" s="12"/>
      <c r="AE61" s="12"/>
      <c r="AF61" s="12"/>
      <c r="AH61" s="48"/>
      <c r="AI61" s="48"/>
    </row>
    <row r="62" spans="1:37" ht="14.45" customHeight="1" thickTop="1">
      <c r="A62" s="1"/>
      <c r="B62" s="360">
        <f>入力シート兼発行者控!$B$28</f>
        <v>0</v>
      </c>
      <c r="C62" s="361"/>
      <c r="D62" s="361"/>
      <c r="E62" s="361"/>
      <c r="F62" s="361"/>
      <c r="G62" s="361"/>
      <c r="H62" s="361"/>
      <c r="I62" s="362"/>
      <c r="J62" s="237" t="str">
        <f>入力シート兼発行者控!$J$28</f>
        <v>合計</v>
      </c>
      <c r="K62" s="238"/>
      <c r="L62" s="239"/>
      <c r="M62" s="363">
        <f>入力シート兼発行者控!$M$28</f>
        <v>0</v>
      </c>
      <c r="N62" s="363"/>
      <c r="O62" s="363"/>
      <c r="P62" s="363"/>
      <c r="Q62" s="364">
        <f ca="1">入力シート兼発行者控!$Q$28</f>
        <v>0</v>
      </c>
      <c r="R62" s="365"/>
      <c r="S62" s="366"/>
      <c r="AH62" s="48"/>
      <c r="AI62" s="48"/>
    </row>
    <row r="65" spans="13:17">
      <c r="M65" s="283"/>
      <c r="N65" s="283"/>
      <c r="O65" s="283"/>
      <c r="P65" s="283"/>
      <c r="Q65" s="283"/>
    </row>
  </sheetData>
  <sheetProtection algorithmName="SHA-512" hashValue="PXhZYQUsiNGQfoaI/zkEsqcDhPQ2Q06GNU8fXOPxPnnYNn/kn3CTF5myDeJ/Df/+/ubdD6C/veUsxc1z9XiSKQ==" saltValue="Au5H4GUozld52/uKrNRxrA==" spinCount="100000" sheet="1" selectLockedCells="1"/>
  <mergeCells count="220">
    <mergeCell ref="N10:P11"/>
    <mergeCell ref="Q11:AF11"/>
    <mergeCell ref="B7:F7"/>
    <mergeCell ref="G7:H7"/>
    <mergeCell ref="I7:L7"/>
    <mergeCell ref="Z9:AF9"/>
    <mergeCell ref="B10:L10"/>
    <mergeCell ref="C38:L38"/>
    <mergeCell ref="N38:S38"/>
    <mergeCell ref="T38:Y38"/>
    <mergeCell ref="Z38:AF38"/>
    <mergeCell ref="C21:G21"/>
    <mergeCell ref="H21:I21"/>
    <mergeCell ref="B26:I26"/>
    <mergeCell ref="J26:L26"/>
    <mergeCell ref="M26:P26"/>
    <mergeCell ref="Q26:S26"/>
    <mergeCell ref="B27:I27"/>
    <mergeCell ref="J27:L27"/>
    <mergeCell ref="M27:P27"/>
    <mergeCell ref="Q27:S27"/>
    <mergeCell ref="B8:F8"/>
    <mergeCell ref="G8:H8"/>
    <mergeCell ref="I8:L8"/>
    <mergeCell ref="N8:P8"/>
    <mergeCell ref="Q8:AF8"/>
    <mergeCell ref="B9:L9"/>
    <mergeCell ref="N9:P9"/>
    <mergeCell ref="W9:Y9"/>
    <mergeCell ref="C20:G20"/>
    <mergeCell ref="H20:I20"/>
    <mergeCell ref="K20:M20"/>
    <mergeCell ref="N20:O20"/>
    <mergeCell ref="P20:S20"/>
    <mergeCell ref="C19:G19"/>
    <mergeCell ref="H19:I19"/>
    <mergeCell ref="K19:M19"/>
    <mergeCell ref="N19:O19"/>
    <mergeCell ref="P19:S19"/>
    <mergeCell ref="U19:AD19"/>
    <mergeCell ref="AD12:AF13"/>
    <mergeCell ref="B14:D14"/>
    <mergeCell ref="E14:G14"/>
    <mergeCell ref="H14:L14"/>
    <mergeCell ref="C16:T17"/>
    <mergeCell ref="C18:G18"/>
    <mergeCell ref="H18:I18"/>
    <mergeCell ref="K18:M18"/>
    <mergeCell ref="N18:O18"/>
    <mergeCell ref="P18:S18"/>
    <mergeCell ref="AE19:AF19"/>
    <mergeCell ref="B15:D15"/>
    <mergeCell ref="E15:G15"/>
    <mergeCell ref="H15:L15"/>
    <mergeCell ref="B16:B17"/>
    <mergeCell ref="AH2:AI2"/>
    <mergeCell ref="C4:L4"/>
    <mergeCell ref="N4:S4"/>
    <mergeCell ref="T4:Y4"/>
    <mergeCell ref="Z4:AF4"/>
    <mergeCell ref="C5:L5"/>
    <mergeCell ref="N5:S5"/>
    <mergeCell ref="T5:Y5"/>
    <mergeCell ref="Z5:AF5"/>
    <mergeCell ref="B2:L2"/>
    <mergeCell ref="Y2:AA2"/>
    <mergeCell ref="AB2:AF2"/>
    <mergeCell ref="N2:W2"/>
    <mergeCell ref="AH10:AI10"/>
    <mergeCell ref="B11:L11"/>
    <mergeCell ref="B12:L12"/>
    <mergeCell ref="N12:P13"/>
    <mergeCell ref="AH27:AI27"/>
    <mergeCell ref="B28:I28"/>
    <mergeCell ref="J28:L28"/>
    <mergeCell ref="M28:P28"/>
    <mergeCell ref="Q28:S28"/>
    <mergeCell ref="AH28:AI28"/>
    <mergeCell ref="AH22:AI22"/>
    <mergeCell ref="C23:G23"/>
    <mergeCell ref="H23:I23"/>
    <mergeCell ref="K23:M23"/>
    <mergeCell ref="N23:O23"/>
    <mergeCell ref="P23:S23"/>
    <mergeCell ref="U23:V25"/>
    <mergeCell ref="AH23:AI23"/>
    <mergeCell ref="B24:I24"/>
    <mergeCell ref="J24:L24"/>
    <mergeCell ref="M24:P24"/>
    <mergeCell ref="Q24:S24"/>
    <mergeCell ref="B25:I25"/>
    <mergeCell ref="J25:L25"/>
    <mergeCell ref="M25:P25"/>
    <mergeCell ref="Q25:S25"/>
    <mergeCell ref="C22:G22"/>
    <mergeCell ref="H22:I22"/>
    <mergeCell ref="B46:L46"/>
    <mergeCell ref="N46:P47"/>
    <mergeCell ref="Q46:AC47"/>
    <mergeCell ref="M31:Q31"/>
    <mergeCell ref="B43:L43"/>
    <mergeCell ref="AD46:AF47"/>
    <mergeCell ref="Q43:V43"/>
    <mergeCell ref="B41:F41"/>
    <mergeCell ref="G41:H41"/>
    <mergeCell ref="I41:L41"/>
    <mergeCell ref="N42:P42"/>
    <mergeCell ref="N44:P45"/>
    <mergeCell ref="Q45:AF45"/>
    <mergeCell ref="C52:G52"/>
    <mergeCell ref="H52:I52"/>
    <mergeCell ref="K52:M52"/>
    <mergeCell ref="N52:O52"/>
    <mergeCell ref="P52:S52"/>
    <mergeCell ref="U52:AD52"/>
    <mergeCell ref="AE52:AF52"/>
    <mergeCell ref="B50:B51"/>
    <mergeCell ref="B48:D48"/>
    <mergeCell ref="E48:G48"/>
    <mergeCell ref="H48:L48"/>
    <mergeCell ref="C55:G55"/>
    <mergeCell ref="H55:I55"/>
    <mergeCell ref="K55:M55"/>
    <mergeCell ref="N55:O55"/>
    <mergeCell ref="P55:S55"/>
    <mergeCell ref="B42:F42"/>
    <mergeCell ref="G42:H42"/>
    <mergeCell ref="I42:L42"/>
    <mergeCell ref="Q42:AF42"/>
    <mergeCell ref="N43:P43"/>
    <mergeCell ref="W43:Y43"/>
    <mergeCell ref="Z43:AF43"/>
    <mergeCell ref="B49:D49"/>
    <mergeCell ref="E49:G49"/>
    <mergeCell ref="H49:L49"/>
    <mergeCell ref="C50:T51"/>
    <mergeCell ref="U53:AD53"/>
    <mergeCell ref="AE53:AF53"/>
    <mergeCell ref="C53:G53"/>
    <mergeCell ref="H53:I53"/>
    <mergeCell ref="K53:M53"/>
    <mergeCell ref="N53:O53"/>
    <mergeCell ref="P53:S53"/>
    <mergeCell ref="H54:I54"/>
    <mergeCell ref="AH44:AI44"/>
    <mergeCell ref="B44:L44"/>
    <mergeCell ref="B45:L45"/>
    <mergeCell ref="B36:L36"/>
    <mergeCell ref="Y36:AA36"/>
    <mergeCell ref="AB36:AF36"/>
    <mergeCell ref="AH36:AI36"/>
    <mergeCell ref="C39:L39"/>
    <mergeCell ref="N39:S39"/>
    <mergeCell ref="T39:Y39"/>
    <mergeCell ref="Z39:AF39"/>
    <mergeCell ref="Q44:AF44"/>
    <mergeCell ref="B58:I58"/>
    <mergeCell ref="J58:L58"/>
    <mergeCell ref="M58:P58"/>
    <mergeCell ref="B62:I62"/>
    <mergeCell ref="J62:L62"/>
    <mergeCell ref="M62:P62"/>
    <mergeCell ref="Q62:S62"/>
    <mergeCell ref="C57:G57"/>
    <mergeCell ref="H57:I57"/>
    <mergeCell ref="K57:M57"/>
    <mergeCell ref="N57:O57"/>
    <mergeCell ref="P57:S57"/>
    <mergeCell ref="B59:I59"/>
    <mergeCell ref="J59:L59"/>
    <mergeCell ref="M59:P59"/>
    <mergeCell ref="Q59:S59"/>
    <mergeCell ref="AH62:AI62"/>
    <mergeCell ref="AB54:AF54"/>
    <mergeCell ref="AB55:AF56"/>
    <mergeCell ref="U54:AA54"/>
    <mergeCell ref="U55:AA56"/>
    <mergeCell ref="W57:AF57"/>
    <mergeCell ref="W58:AF59"/>
    <mergeCell ref="B61:I61"/>
    <mergeCell ref="J61:L61"/>
    <mergeCell ref="M61:P61"/>
    <mergeCell ref="Q61:S61"/>
    <mergeCell ref="AH61:AI61"/>
    <mergeCell ref="B60:I60"/>
    <mergeCell ref="J60:L60"/>
    <mergeCell ref="M60:P60"/>
    <mergeCell ref="Q60:S60"/>
    <mergeCell ref="AH56:AI56"/>
    <mergeCell ref="Q58:S58"/>
    <mergeCell ref="AH57:AI57"/>
    <mergeCell ref="C54:G54"/>
    <mergeCell ref="C56:G56"/>
    <mergeCell ref="H56:I56"/>
    <mergeCell ref="K56:M56"/>
    <mergeCell ref="N56:O56"/>
    <mergeCell ref="M65:Q65"/>
    <mergeCell ref="U20:AA20"/>
    <mergeCell ref="AB20:AF20"/>
    <mergeCell ref="AB21:AF22"/>
    <mergeCell ref="Q9:V9"/>
    <mergeCell ref="U21:AA22"/>
    <mergeCell ref="W23:AF23"/>
    <mergeCell ref="W24:AF25"/>
    <mergeCell ref="Q10:AF10"/>
    <mergeCell ref="K21:M21"/>
    <mergeCell ref="N21:O21"/>
    <mergeCell ref="P21:S21"/>
    <mergeCell ref="K22:M22"/>
    <mergeCell ref="N22:O22"/>
    <mergeCell ref="P22:S22"/>
    <mergeCell ref="U18:AD18"/>
    <mergeCell ref="AE18:AF18"/>
    <mergeCell ref="N36:W36"/>
    <mergeCell ref="P56:S56"/>
    <mergeCell ref="U57:V59"/>
    <mergeCell ref="K54:M54"/>
    <mergeCell ref="N54:O54"/>
    <mergeCell ref="P54:S54"/>
    <mergeCell ref="Q12:AC13"/>
  </mergeCells>
  <phoneticPr fontId="2"/>
  <dataValidations count="1">
    <dataValidation type="custom" imeMode="halfKatakana" allowBlank="1" showInputMessage="1" showErrorMessage="1" sqref="W23 W57">
      <formula1>AND(LENB(W23)=LEN(W23))</formula1>
    </dataValidation>
  </dataValidations>
  <printOptions horizontalCentered="1" verticalCentered="1"/>
  <pageMargins left="0.31496062992125984" right="0.11811023622047245" top="0.15748031496062992" bottom="0.15748031496062992" header="0.31496062992125984" footer="0.31496062992125984"/>
  <pageSetup paperSize="9" scale="93"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18312168-0688-45F8-8B41-FE8831CA44EA}">
            <xm:f>入力シート兼発行者控!$AI$18=5</xm:f>
            <x14:dxf>
              <numFmt numFmtId="177" formatCode="#,##0;[Red]\▲#,##0"/>
            </x14:dxf>
          </x14:cfRule>
          <xm:sqref>H53:I57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Sheet1!$B$2:$B$4</xm:f>
          </x14:formula1>
          <xm:sqref>B8:F8 B42:F42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F7"/>
  <sheetViews>
    <sheetView workbookViewId="0">
      <selection activeCell="H15" sqref="H15"/>
    </sheetView>
  </sheetViews>
  <sheetFormatPr defaultRowHeight="13.5"/>
  <cols>
    <col min="2" max="6" width="6.875" customWidth="1"/>
    <col min="8" max="8" width="11.625" bestFit="1" customWidth="1"/>
  </cols>
  <sheetData>
    <row r="1" spans="2:6">
      <c r="B1" s="502" t="s">
        <v>26</v>
      </c>
      <c r="C1" s="503"/>
    </row>
    <row r="2" spans="2:6">
      <c r="B2" s="504">
        <f ca="1">EOMONTH(DATE(YEAR(TODAY()), MONTH(TODAY())  - 2, 1),1)</f>
        <v>45199</v>
      </c>
      <c r="C2" s="505"/>
    </row>
    <row r="3" spans="2:6">
      <c r="B3" s="504">
        <f ca="1">EOMONTH(DATE(YEAR(TODAY()), MONTH(TODAY())  - 1, 1),1)</f>
        <v>45230</v>
      </c>
      <c r="C3" s="505"/>
    </row>
    <row r="4" spans="2:6">
      <c r="B4" s="504">
        <f ca="1">EOMONTH(DATE(YEAR(TODAY()), MONTH(TODAY())  + 0, 1),1)</f>
        <v>45260</v>
      </c>
      <c r="C4" s="505"/>
    </row>
    <row r="5" spans="2:6">
      <c r="B5" s="504"/>
      <c r="C5" s="505"/>
    </row>
    <row r="7" spans="2:6" ht="36.75" customHeight="1">
      <c r="B7" s="9"/>
      <c r="C7" s="10"/>
      <c r="D7" s="10"/>
      <c r="E7" s="10"/>
      <c r="F7" s="11"/>
    </row>
  </sheetData>
  <mergeCells count="5">
    <mergeCell ref="B1:C1"/>
    <mergeCell ref="B2:C2"/>
    <mergeCell ref="B3:C3"/>
    <mergeCell ref="B4:C4"/>
    <mergeCell ref="B5:C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入力例</vt:lpstr>
      <vt:lpstr>入力シート兼発行者控</vt:lpstr>
      <vt:lpstr>施工請求書（提出用）</vt:lpstr>
      <vt:lpstr>Sheet1</vt:lpstr>
      <vt:lpstr>'施工請求書（提出用）'!Print_Area</vt:lpstr>
      <vt:lpstr>入力シート兼発行者控!Print_Area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panekyo</dc:creator>
  <cp:lastModifiedBy>panekyo</cp:lastModifiedBy>
  <cp:lastPrinted>2023-08-02T06:58:04Z</cp:lastPrinted>
  <dcterms:created xsi:type="dcterms:W3CDTF">2023-01-23T22:43:07Z</dcterms:created>
  <dcterms:modified xsi:type="dcterms:W3CDTF">2023-10-24T08:05:56Z</dcterms:modified>
</cp:coreProperties>
</file>